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@ Projects FY2025\@Bids\25001 Woody and Herbaceous Invasive Species Management\"/>
    </mc:Choice>
  </mc:AlternateContent>
  <xr:revisionPtr revIDLastSave="0" documentId="13_ncr:1_{7972DCC1-5377-42BF-AC97-30D6B6C01597}" xr6:coauthVersionLast="47" xr6:coauthVersionMax="47" xr10:uidLastSave="{00000000-0000-0000-0000-000000000000}"/>
  <bookViews>
    <workbookView xWindow="-120" yWindow="-120" windowWidth="29040" windowHeight="15720" activeTab="2" xr2:uid="{A1DCBEAE-DD46-4482-B69A-61A8D4DFEDCA}"/>
  </bookViews>
  <sheets>
    <sheet name="Year 1" sheetId="3" r:id="rId1"/>
    <sheet name="Year 2" sheetId="2" r:id="rId2"/>
    <sheet name="Year 3" sheetId="1" r:id="rId3"/>
  </sheets>
  <definedNames>
    <definedName name="_xlnm.Print_Titles" localSheetId="0">'Year 1'!$1:$3</definedName>
    <definedName name="_xlnm.Print_Titles" localSheetId="1">'Year 2'!$1:$3</definedName>
    <definedName name="_xlnm.Print_Titles" localSheetId="2">'Year 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43" i="1" s="1"/>
  <c r="J34" i="1"/>
  <c r="J33" i="1"/>
  <c r="J32" i="1"/>
  <c r="J31" i="1"/>
  <c r="J26" i="1"/>
  <c r="J25" i="1"/>
  <c r="J24" i="1"/>
  <c r="J23" i="1"/>
  <c r="J27" i="1" s="1"/>
  <c r="J18" i="1"/>
  <c r="J17" i="1"/>
  <c r="J16" i="1"/>
  <c r="J15" i="1"/>
  <c r="J10" i="1"/>
  <c r="J9" i="1"/>
  <c r="J8" i="1"/>
  <c r="J7" i="1"/>
  <c r="J35" i="1" l="1"/>
  <c r="J19" i="1"/>
  <c r="J11" i="1"/>
  <c r="J45" i="1" l="1"/>
  <c r="N43" i="1" l="1"/>
  <c r="N34" i="1"/>
  <c r="N33" i="1"/>
  <c r="N32" i="1"/>
  <c r="N31" i="1"/>
  <c r="N27" i="1"/>
  <c r="N19" i="1"/>
  <c r="N10" i="1"/>
  <c r="N8" i="1"/>
  <c r="N11" i="1" s="1"/>
  <c r="N34" i="3"/>
  <c r="N33" i="3"/>
  <c r="N32" i="3"/>
  <c r="N31" i="3"/>
  <c r="L31" i="3"/>
  <c r="L32" i="3"/>
  <c r="L33" i="3"/>
  <c r="L34" i="3"/>
  <c r="N35" i="1" l="1"/>
  <c r="N45" i="1"/>
  <c r="P42" i="3" l="1"/>
  <c r="L42" i="3"/>
  <c r="J42" i="3"/>
  <c r="F42" i="3"/>
  <c r="P41" i="3"/>
  <c r="L41" i="3"/>
  <c r="J41" i="3"/>
  <c r="F41" i="3"/>
  <c r="P40" i="3"/>
  <c r="L40" i="3"/>
  <c r="J40" i="3"/>
  <c r="F40" i="3"/>
  <c r="P39" i="3"/>
  <c r="N43" i="3"/>
  <c r="L39" i="3"/>
  <c r="J39" i="3"/>
  <c r="H43" i="3"/>
  <c r="F39" i="3"/>
  <c r="P34" i="3"/>
  <c r="J34" i="3"/>
  <c r="H34" i="3"/>
  <c r="F34" i="3"/>
  <c r="P33" i="3"/>
  <c r="J33" i="3"/>
  <c r="H33" i="3"/>
  <c r="F33" i="3"/>
  <c r="P32" i="3"/>
  <c r="J32" i="3"/>
  <c r="H32" i="3"/>
  <c r="F32" i="3"/>
  <c r="P31" i="3"/>
  <c r="P35" i="3" s="1"/>
  <c r="N35" i="3"/>
  <c r="J31" i="3"/>
  <c r="H31" i="3"/>
  <c r="F31" i="3"/>
  <c r="F35" i="3" s="1"/>
  <c r="P26" i="3"/>
  <c r="L26" i="3"/>
  <c r="J26" i="3"/>
  <c r="H26" i="3"/>
  <c r="F26" i="3"/>
  <c r="P25" i="3"/>
  <c r="L25" i="3"/>
  <c r="J25" i="3"/>
  <c r="H25" i="3"/>
  <c r="F25" i="3"/>
  <c r="P24" i="3"/>
  <c r="L24" i="3"/>
  <c r="J24" i="3"/>
  <c r="H24" i="3"/>
  <c r="F24" i="3"/>
  <c r="P23" i="3"/>
  <c r="N27" i="3"/>
  <c r="L23" i="3"/>
  <c r="L27" i="3" s="1"/>
  <c r="J23" i="3"/>
  <c r="J27" i="3" s="1"/>
  <c r="H23" i="3"/>
  <c r="F23" i="3"/>
  <c r="P18" i="3"/>
  <c r="L18" i="3"/>
  <c r="J18" i="3"/>
  <c r="F18" i="3"/>
  <c r="P17" i="3"/>
  <c r="L17" i="3"/>
  <c r="J17" i="3"/>
  <c r="F17" i="3"/>
  <c r="P16" i="3"/>
  <c r="L16" i="3"/>
  <c r="J16" i="3"/>
  <c r="H16" i="3"/>
  <c r="F16" i="3"/>
  <c r="P15" i="3"/>
  <c r="P19" i="3" s="1"/>
  <c r="N19" i="3"/>
  <c r="L15" i="3"/>
  <c r="L19" i="3" s="1"/>
  <c r="J15" i="3"/>
  <c r="H15" i="3"/>
  <c r="H19" i="3" s="1"/>
  <c r="F15" i="3"/>
  <c r="P10" i="3"/>
  <c r="N10" i="3"/>
  <c r="L10" i="3"/>
  <c r="J10" i="3"/>
  <c r="H10" i="3"/>
  <c r="F10" i="3"/>
  <c r="P9" i="3"/>
  <c r="L9" i="3"/>
  <c r="J9" i="3"/>
  <c r="H9" i="3"/>
  <c r="F9" i="3"/>
  <c r="P8" i="3"/>
  <c r="N8" i="3"/>
  <c r="L8" i="3"/>
  <c r="J8" i="3"/>
  <c r="H8" i="3"/>
  <c r="F8" i="3"/>
  <c r="P7" i="3"/>
  <c r="N11" i="3"/>
  <c r="L7" i="3"/>
  <c r="J7" i="3"/>
  <c r="J11" i="3" s="1"/>
  <c r="H7" i="3"/>
  <c r="F7" i="3"/>
  <c r="F11" i="3" s="1"/>
  <c r="P42" i="2"/>
  <c r="L42" i="2"/>
  <c r="J42" i="2"/>
  <c r="F42" i="2"/>
  <c r="P41" i="2"/>
  <c r="L41" i="2"/>
  <c r="J41" i="2"/>
  <c r="F41" i="2"/>
  <c r="P40" i="2"/>
  <c r="L40" i="2"/>
  <c r="J40" i="2"/>
  <c r="F40" i="2"/>
  <c r="P39" i="2"/>
  <c r="P43" i="2" s="1"/>
  <c r="N43" i="2"/>
  <c r="L39" i="2"/>
  <c r="L43" i="2" s="1"/>
  <c r="J39" i="2"/>
  <c r="H43" i="2"/>
  <c r="F39" i="2"/>
  <c r="P34" i="2"/>
  <c r="N34" i="2"/>
  <c r="L34" i="2"/>
  <c r="J34" i="2"/>
  <c r="H34" i="2"/>
  <c r="F34" i="2"/>
  <c r="P33" i="2"/>
  <c r="N33" i="2"/>
  <c r="L33" i="2"/>
  <c r="J33" i="2"/>
  <c r="H33" i="2"/>
  <c r="F33" i="2"/>
  <c r="P32" i="2"/>
  <c r="N32" i="2"/>
  <c r="L32" i="2"/>
  <c r="J32" i="2"/>
  <c r="H32" i="2"/>
  <c r="F32" i="2"/>
  <c r="P31" i="2"/>
  <c r="P35" i="2" s="1"/>
  <c r="N31" i="2"/>
  <c r="L31" i="2"/>
  <c r="L35" i="2" s="1"/>
  <c r="J31" i="2"/>
  <c r="H31" i="2"/>
  <c r="H35" i="2" s="1"/>
  <c r="F31" i="2"/>
  <c r="P26" i="2"/>
  <c r="L26" i="2"/>
  <c r="J26" i="2"/>
  <c r="H26" i="2"/>
  <c r="F26" i="2"/>
  <c r="P25" i="2"/>
  <c r="L25" i="2"/>
  <c r="J25" i="2"/>
  <c r="H25" i="2"/>
  <c r="F25" i="2"/>
  <c r="P24" i="2"/>
  <c r="L24" i="2"/>
  <c r="J24" i="2"/>
  <c r="H24" i="2"/>
  <c r="F24" i="2"/>
  <c r="P23" i="2"/>
  <c r="P27" i="2" s="1"/>
  <c r="N27" i="2"/>
  <c r="L23" i="2"/>
  <c r="L27" i="2" s="1"/>
  <c r="J23" i="2"/>
  <c r="H23" i="2"/>
  <c r="H27" i="2" s="1"/>
  <c r="F23" i="2"/>
  <c r="P18" i="2"/>
  <c r="L18" i="2"/>
  <c r="J18" i="2"/>
  <c r="F18" i="2"/>
  <c r="P17" i="2"/>
  <c r="L17" i="2"/>
  <c r="J17" i="2"/>
  <c r="F17" i="2"/>
  <c r="P16" i="2"/>
  <c r="L16" i="2"/>
  <c r="J16" i="2"/>
  <c r="H16" i="2"/>
  <c r="F16" i="2"/>
  <c r="P15" i="2"/>
  <c r="N19" i="2"/>
  <c r="L15" i="2"/>
  <c r="L19" i="2" s="1"/>
  <c r="J15" i="2"/>
  <c r="H15" i="2"/>
  <c r="F15" i="2"/>
  <c r="P10" i="2"/>
  <c r="N10" i="2"/>
  <c r="L10" i="2"/>
  <c r="J10" i="2"/>
  <c r="H10" i="2"/>
  <c r="F10" i="2"/>
  <c r="P9" i="2"/>
  <c r="L9" i="2"/>
  <c r="J9" i="2"/>
  <c r="H9" i="2"/>
  <c r="F9" i="2"/>
  <c r="P8" i="2"/>
  <c r="N8" i="2"/>
  <c r="L8" i="2"/>
  <c r="J8" i="2"/>
  <c r="H8" i="2"/>
  <c r="F8" i="2"/>
  <c r="P7" i="2"/>
  <c r="P11" i="2" s="1"/>
  <c r="N11" i="2"/>
  <c r="L7" i="2"/>
  <c r="L11" i="2" s="1"/>
  <c r="J7" i="2"/>
  <c r="H7" i="2"/>
  <c r="H11" i="2" s="1"/>
  <c r="F7" i="2"/>
  <c r="F11" i="2" s="1"/>
  <c r="P42" i="1"/>
  <c r="P41" i="1"/>
  <c r="P40" i="1"/>
  <c r="P39" i="1"/>
  <c r="P43" i="1" s="1"/>
  <c r="L42" i="1"/>
  <c r="L41" i="1"/>
  <c r="L40" i="1"/>
  <c r="L39" i="1"/>
  <c r="L43" i="1" s="1"/>
  <c r="F42" i="1"/>
  <c r="F41" i="1"/>
  <c r="F40" i="1"/>
  <c r="F39" i="1"/>
  <c r="P34" i="1"/>
  <c r="P33" i="1"/>
  <c r="P32" i="1"/>
  <c r="P31" i="1"/>
  <c r="L34" i="1"/>
  <c r="L33" i="1"/>
  <c r="L32" i="1"/>
  <c r="L31" i="1"/>
  <c r="H34" i="1"/>
  <c r="H33" i="1"/>
  <c r="H32" i="1"/>
  <c r="H31" i="1"/>
  <c r="F34" i="1"/>
  <c r="F33" i="1"/>
  <c r="F32" i="1"/>
  <c r="F35" i="1" s="1"/>
  <c r="F31" i="1"/>
  <c r="P26" i="1"/>
  <c r="P25" i="1"/>
  <c r="P24" i="1"/>
  <c r="P23" i="1"/>
  <c r="P27" i="1" s="1"/>
  <c r="L26" i="1"/>
  <c r="L25" i="1"/>
  <c r="L24" i="1"/>
  <c r="L27" i="1" s="1"/>
  <c r="L23" i="1"/>
  <c r="H26" i="1"/>
  <c r="H25" i="1"/>
  <c r="H24" i="1"/>
  <c r="H23" i="1"/>
  <c r="H27" i="1" s="1"/>
  <c r="F24" i="1"/>
  <c r="F25" i="1"/>
  <c r="F26" i="1"/>
  <c r="F23" i="1"/>
  <c r="P18" i="1"/>
  <c r="P17" i="1"/>
  <c r="P16" i="1"/>
  <c r="P15" i="1"/>
  <c r="P19" i="1" s="1"/>
  <c r="L18" i="1"/>
  <c r="L17" i="1"/>
  <c r="L16" i="1"/>
  <c r="L15" i="1"/>
  <c r="L19" i="1" s="1"/>
  <c r="H16" i="1"/>
  <c r="H15" i="1"/>
  <c r="H19" i="1" s="1"/>
  <c r="F16" i="1"/>
  <c r="F17" i="1"/>
  <c r="F18" i="1"/>
  <c r="F15" i="1"/>
  <c r="P10" i="1"/>
  <c r="P9" i="1"/>
  <c r="P8" i="1"/>
  <c r="P7" i="1"/>
  <c r="L10" i="1"/>
  <c r="L9" i="1"/>
  <c r="L8" i="1"/>
  <c r="L7" i="1"/>
  <c r="H10" i="1"/>
  <c r="H9" i="1"/>
  <c r="H8" i="1"/>
  <c r="H7" i="1"/>
  <c r="H11" i="1" s="1"/>
  <c r="F8" i="1"/>
  <c r="F9" i="1"/>
  <c r="F10" i="1"/>
  <c r="F7" i="1"/>
  <c r="F27" i="1"/>
  <c r="L35" i="1" l="1"/>
  <c r="P35" i="1"/>
  <c r="P45" i="1" s="1"/>
  <c r="P11" i="1"/>
  <c r="P19" i="2"/>
  <c r="P45" i="2" s="1"/>
  <c r="P27" i="3"/>
  <c r="P11" i="3"/>
  <c r="P43" i="3"/>
  <c r="P45" i="3" s="1"/>
  <c r="N35" i="2"/>
  <c r="N45" i="2" s="1"/>
  <c r="L11" i="1"/>
  <c r="L35" i="3"/>
  <c r="L43" i="3"/>
  <c r="L11" i="3"/>
  <c r="J43" i="2"/>
  <c r="J35" i="2"/>
  <c r="J27" i="2"/>
  <c r="J11" i="2"/>
  <c r="J19" i="2"/>
  <c r="J35" i="3"/>
  <c r="J19" i="3"/>
  <c r="J43" i="3"/>
  <c r="H19" i="2"/>
  <c r="H11" i="3"/>
  <c r="H27" i="3"/>
  <c r="H35" i="3"/>
  <c r="H45" i="3" s="1"/>
  <c r="F19" i="1"/>
  <c r="F43" i="2"/>
  <c r="F35" i="2"/>
  <c r="F27" i="2"/>
  <c r="F19" i="2"/>
  <c r="F43" i="3"/>
  <c r="F45" i="3" s="1"/>
  <c r="F27" i="3"/>
  <c r="F19" i="3"/>
  <c r="J45" i="3"/>
  <c r="N45" i="3"/>
  <c r="H45" i="2"/>
  <c r="L45" i="2"/>
  <c r="H35" i="1"/>
  <c r="F43" i="1"/>
  <c r="H43" i="1"/>
  <c r="F11" i="1"/>
  <c r="L45" i="1" l="1"/>
  <c r="L45" i="3"/>
  <c r="J45" i="2"/>
  <c r="F45" i="2"/>
  <c r="F45" i="1"/>
  <c r="H45" i="1"/>
</calcChain>
</file>

<file path=xl/sharedStrings.xml><?xml version="1.0" encoding="utf-8"?>
<sst xmlns="http://schemas.openxmlformats.org/spreadsheetml/2006/main" count="628" uniqueCount="48">
  <si>
    <t>Unit</t>
  </si>
  <si>
    <t>Unit Price</t>
  </si>
  <si>
    <t>Hour</t>
  </si>
  <si>
    <t>Extended Unit Price</t>
  </si>
  <si>
    <t>Estimated Quantity</t>
  </si>
  <si>
    <t>No.</t>
  </si>
  <si>
    <t>NORTHEAST</t>
  </si>
  <si>
    <t>NORTHWEST</t>
  </si>
  <si>
    <t>LOCATION</t>
  </si>
  <si>
    <t>SOUTHWEST</t>
  </si>
  <si>
    <t>SOUTHEAST</t>
  </si>
  <si>
    <t>SMALL INVASIVE TREE &amp; SHRUB CONTROL</t>
  </si>
  <si>
    <t>SITS - NE</t>
  </si>
  <si>
    <t>SITS - SE</t>
  </si>
  <si>
    <t>SITS - NW</t>
  </si>
  <si>
    <t>SITS - SW</t>
  </si>
  <si>
    <t>Total Invasive Plant Management</t>
  </si>
  <si>
    <t>Total Small Invasive Tree &amp; Shrub Control</t>
  </si>
  <si>
    <t>FSA - NE</t>
  </si>
  <si>
    <t>FSA - SE</t>
  </si>
  <si>
    <t>FSA - NW</t>
  </si>
  <si>
    <t>FSA - SW</t>
  </si>
  <si>
    <t>Acre</t>
  </si>
  <si>
    <t>Total Foliar Spray Application</t>
  </si>
  <si>
    <t>IPM - NE</t>
  </si>
  <si>
    <t>IPM  - SE</t>
  </si>
  <si>
    <t>IPM - SW</t>
  </si>
  <si>
    <t>IPM - NW</t>
  </si>
  <si>
    <t>SMALL INVASIVE TREE &amp; SHRUB CONTROL (Mechanical)</t>
  </si>
  <si>
    <t>Total Small Invasive Tree &amp; Shrub Control (Mechanical)</t>
  </si>
  <si>
    <t>Total Invasive Plant Management (UTV Application)</t>
  </si>
  <si>
    <t>FOLIAR SPRAY APPLICATION</t>
  </si>
  <si>
    <t>TOTAL ALL IPM, IPM (UTVapp) FSA, SITS, SITS (Mech)</t>
  </si>
  <si>
    <t>YEAR 1</t>
  </si>
  <si>
    <t>YEAR 2</t>
  </si>
  <si>
    <t>YEAR 3</t>
  </si>
  <si>
    <r>
      <t xml:space="preserve"> INVASIVE PLANT MANAGEMENT</t>
    </r>
    <r>
      <rPr>
        <i/>
        <sz val="10"/>
        <color rgb="FF000000"/>
        <rFont val="Aptos"/>
        <family val="2"/>
      </rPr>
      <t xml:space="preserve">
 UNIT PRICE SHALL INCLUDE ALL CHEMICALS NECESSARY SUPPLIED BY CONTRACTOR</t>
    </r>
  </si>
  <si>
    <r>
      <t xml:space="preserve"> INVASIVE PLANT MANAGEMENT (UTV Application)</t>
    </r>
    <r>
      <rPr>
        <i/>
        <sz val="10"/>
        <color rgb="FF000000"/>
        <rFont val="Aptos"/>
        <family val="2"/>
      </rPr>
      <t xml:space="preserve">
 UNIT PRICE SHALL INCLUDE ALL CHEMICALS NECESSARY SUPPLIED BY CONTRACTOR</t>
    </r>
  </si>
  <si>
    <t>Bid:  25001</t>
  </si>
  <si>
    <t>Project:  Woody and Herbaceous Invasive Species Management</t>
  </si>
  <si>
    <t>ILM</t>
  </si>
  <si>
    <t>Native Restoration</t>
  </si>
  <si>
    <t>Pizzo</t>
  </si>
  <si>
    <t>Red Buffalo</t>
  </si>
  <si>
    <t>RES</t>
  </si>
  <si>
    <t>V3</t>
  </si>
  <si>
    <t>NO BID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</si>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</sst>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rgb="FF000000"/>
      <name val="Aptos"/>
      <family val="2"/>
    </font>
    <font>
      <i/>
      <sz val="10"/>
      <color rgb="FF000000"/>
      <name val="Aptos"/>
      <family val="2"/>
    </font>
    <font>
      <sz val="10"/>
      <name val="Aptos"/>
      <family val="2"/>
    </font>
    <font>
      <sz val="10"/>
      <color rgb="FF000000"/>
      <name val="Aptos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5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4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4" fontId="4" fillId="0" borderId="0" xfId="0" applyNumberFormat="1" applyFont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4" fontId="4" fillId="0" borderId="1" xfId="1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44" fontId="4" fillId="0" borderId="4" xfId="1" applyFont="1" applyBorder="1" applyAlignment="1">
      <alignment vertical="center"/>
    </xf>
    <xf numFmtId="44" fontId="4" fillId="0" borderId="8" xfId="1" applyFont="1" applyBorder="1" applyAlignment="1">
      <alignment horizontal="right" vertical="center"/>
    </xf>
    <xf numFmtId="44" fontId="5" fillId="3" borderId="2" xfId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3" fillId="0" borderId="0" xfId="1" applyFont="1" applyAlignment="1">
      <alignment horizontal="right" vertical="center"/>
    </xf>
    <xf numFmtId="44" fontId="7" fillId="0" borderId="4" xfId="1" applyFont="1" applyBorder="1" applyAlignment="1">
      <alignment vertical="center"/>
    </xf>
    <xf numFmtId="44" fontId="4" fillId="0" borderId="0" xfId="1" applyFont="1" applyAlignment="1">
      <alignment horizontal="right" vertical="center" wrapText="1"/>
    </xf>
    <xf numFmtId="44" fontId="4" fillId="0" borderId="0" xfId="1" applyFont="1"/>
    <xf numFmtId="44" fontId="4" fillId="0" borderId="4" xfId="0" applyNumberFormat="1" applyFont="1" applyBorder="1" applyAlignment="1">
      <alignment vertical="center"/>
    </xf>
    <xf numFmtId="44" fontId="4" fillId="0" borderId="8" xfId="0" applyNumberFormat="1" applyFont="1" applyBorder="1" applyAlignment="1">
      <alignment horizontal="right" vertical="center"/>
    </xf>
    <xf numFmtId="44" fontId="5" fillId="3" borderId="2" xfId="0" applyNumberFormat="1" applyFont="1" applyFill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right" vertical="center"/>
    </xf>
    <xf numFmtId="44" fontId="7" fillId="0" borderId="4" xfId="0" applyNumberFormat="1" applyFont="1" applyBorder="1" applyAlignment="1">
      <alignment vertical="center"/>
    </xf>
    <xf numFmtId="44" fontId="4" fillId="0" borderId="0" xfId="0" applyNumberFormat="1" applyFont="1" applyAlignment="1">
      <alignment horizontal="right" vertical="center" wrapText="1"/>
    </xf>
    <xf numFmtId="44" fontId="5" fillId="3" borderId="2" xfId="1" applyFont="1" applyFill="1" applyBorder="1" applyAlignment="1">
      <alignment vertical="center" wrapText="1"/>
    </xf>
    <xf numFmtId="44" fontId="10" fillId="0" borderId="0" xfId="1" applyFont="1" applyAlignment="1">
      <alignment horizontal="left" vertical="center"/>
    </xf>
    <xf numFmtId="44" fontId="3" fillId="0" borderId="0" xfId="1" applyFont="1"/>
    <xf numFmtId="44" fontId="4" fillId="2" borderId="1" xfId="1" applyFont="1" applyFill="1" applyBorder="1"/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4" fontId="11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right" vertical="center"/>
    </xf>
    <xf numFmtId="44" fontId="11" fillId="0" borderId="1" xfId="1" applyFont="1" applyBorder="1" applyAlignment="1">
      <alignment horizontal="right" vertical="center"/>
    </xf>
    <xf numFmtId="44" fontId="11" fillId="0" borderId="1" xfId="2" applyNumberFormat="1" applyFont="1" applyBorder="1" applyAlignment="1">
      <alignment horizontal="right" vertical="center"/>
    </xf>
    <xf numFmtId="0" fontId="9" fillId="4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 18" xfId="2" xr:uid="{870857BA-727A-4C93-9CA4-EA612B61E4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03BB-FDCE-498F-8D2D-C55703E2EF83}">
  <sheetPr>
    <tabColor theme="4" tint="0.59999389629810485"/>
    <pageSetUpPr fitToPage="1"/>
  </sheetPr>
  <dimension ref="A1:P45"/>
  <sheetViews>
    <sheetView showGridLines="0" topLeftCell="A25" workbookViewId="0">
      <selection activeCell="I1" sqref="I1:J1048576"/>
    </sheetView>
  </sheetViews>
  <sheetFormatPr defaultColWidth="8.7109375" defaultRowHeight="13.5" x14ac:dyDescent="0.25"/>
  <cols>
    <col min="1" max="1" width="13.140625" style="24" customWidth="1"/>
    <col min="2" max="2" width="26.140625" style="1" customWidth="1"/>
    <col min="3" max="3" width="20.7109375" style="1" bestFit="1" customWidth="1"/>
    <col min="4" max="4" width="17.85546875" style="1" bestFit="1" customWidth="1"/>
    <col min="5" max="12" width="19.7109375" style="1" customWidth="1"/>
    <col min="13" max="13" width="19.7109375" style="37" customWidth="1"/>
    <col min="14" max="14" width="19.7109375" style="1" customWidth="1"/>
    <col min="15" max="15" width="19.7109375" style="37" customWidth="1"/>
    <col min="16" max="16" width="19.7109375" style="1" customWidth="1"/>
    <col min="17" max="16384" width="8.7109375" style="1"/>
  </cols>
  <sheetData>
    <row r="1" spans="1:16" s="26" customFormat="1" ht="20.100000000000001" customHeight="1" x14ac:dyDescent="0.25">
      <c r="A1" s="25" t="s">
        <v>38</v>
      </c>
      <c r="B1" s="25"/>
      <c r="C1" s="25"/>
      <c r="D1" s="25"/>
      <c r="M1" s="46"/>
      <c r="O1" s="46"/>
    </row>
    <row r="2" spans="1:16" s="26" customFormat="1" ht="20.100000000000001" customHeight="1" thickBot="1" x14ac:dyDescent="0.3">
      <c r="A2" s="25" t="s">
        <v>39</v>
      </c>
      <c r="B2" s="25"/>
      <c r="D2" s="25"/>
      <c r="M2" s="46"/>
      <c r="O2" s="46"/>
    </row>
    <row r="3" spans="1:16" s="26" customFormat="1" ht="20.100000000000001" customHeight="1" thickBot="1" x14ac:dyDescent="0.3">
      <c r="A3" s="56" t="s">
        <v>33</v>
      </c>
      <c r="B3" s="25"/>
      <c r="C3" s="25"/>
      <c r="D3" s="25"/>
      <c r="M3" s="46"/>
      <c r="O3" s="46"/>
    </row>
    <row r="5" spans="1:16" s="2" customFormat="1" ht="44.45" customHeight="1" x14ac:dyDescent="0.25">
      <c r="A5" s="62" t="s">
        <v>36</v>
      </c>
      <c r="B5" s="63"/>
      <c r="C5" s="63"/>
      <c r="D5" s="63"/>
      <c r="E5" s="64" t="s">
        <v>40</v>
      </c>
      <c r="F5" s="65"/>
      <c r="G5" s="64" t="s">
        <v>41</v>
      </c>
      <c r="H5" s="65"/>
      <c r="I5" s="64" t="s">
        <v>42</v>
      </c>
      <c r="J5" s="65"/>
      <c r="K5" s="64" t="s">
        <v>43</v>
      </c>
      <c r="L5" s="65"/>
      <c r="M5" s="64" t="s">
        <v>44</v>
      </c>
      <c r="N5" s="65"/>
      <c r="O5" s="64" t="s">
        <v>45</v>
      </c>
      <c r="P5" s="65"/>
    </row>
    <row r="6" spans="1:16" s="2" customFormat="1" ht="36" customHeight="1" x14ac:dyDescent="0.25">
      <c r="A6" s="3" t="s">
        <v>5</v>
      </c>
      <c r="B6" s="4" t="s">
        <v>8</v>
      </c>
      <c r="C6" s="4" t="s">
        <v>4</v>
      </c>
      <c r="D6" s="4" t="s">
        <v>0</v>
      </c>
      <c r="E6" s="4" t="s">
        <v>1</v>
      </c>
      <c r="F6" s="4" t="s">
        <v>3</v>
      </c>
      <c r="G6" s="4" t="s">
        <v>1</v>
      </c>
      <c r="H6" s="4" t="s">
        <v>3</v>
      </c>
      <c r="I6" s="4" t="s">
        <v>1</v>
      </c>
      <c r="J6" s="4" t="s">
        <v>3</v>
      </c>
      <c r="K6" s="4" t="s">
        <v>1</v>
      </c>
      <c r="L6" s="4" t="s">
        <v>3</v>
      </c>
      <c r="M6" s="33" t="s">
        <v>1</v>
      </c>
      <c r="N6" s="4" t="s">
        <v>3</v>
      </c>
      <c r="O6" s="33" t="s">
        <v>1</v>
      </c>
      <c r="P6" s="4" t="s">
        <v>3</v>
      </c>
    </row>
    <row r="7" spans="1:16" ht="22.5" customHeight="1" x14ac:dyDescent="0.25">
      <c r="A7" s="5" t="s">
        <v>24</v>
      </c>
      <c r="B7" s="6" t="s">
        <v>6</v>
      </c>
      <c r="C7" s="7">
        <v>1000</v>
      </c>
      <c r="D7" s="8" t="s">
        <v>2</v>
      </c>
      <c r="E7" s="27">
        <v>72</v>
      </c>
      <c r="F7" s="10">
        <f>E7*$C7</f>
        <v>72000</v>
      </c>
      <c r="G7" s="27">
        <v>60</v>
      </c>
      <c r="H7" s="10">
        <f>G7*$C7</f>
        <v>60000</v>
      </c>
      <c r="I7" s="11">
        <v>96.25</v>
      </c>
      <c r="J7" s="10">
        <f>I7*$C7</f>
        <v>96250</v>
      </c>
      <c r="K7" s="9"/>
      <c r="L7" s="10">
        <f>K7*$C7</f>
        <v>0</v>
      </c>
      <c r="M7" s="50" t="s">
        <v>47</v>
      </c>
      <c r="N7" s="53" t="s">
        <v>47</v>
      </c>
      <c r="O7" s="27">
        <v>93.5</v>
      </c>
      <c r="P7" s="10">
        <f>O7*$C7</f>
        <v>93500</v>
      </c>
    </row>
    <row r="8" spans="1:16" ht="22.5" customHeight="1" x14ac:dyDescent="0.25">
      <c r="A8" s="5" t="s">
        <v>25</v>
      </c>
      <c r="B8" s="6" t="s">
        <v>10</v>
      </c>
      <c r="C8" s="7">
        <v>1000</v>
      </c>
      <c r="D8" s="8" t="s">
        <v>2</v>
      </c>
      <c r="E8" s="27">
        <v>73</v>
      </c>
      <c r="F8" s="10">
        <f t="shared" ref="F8:H10" si="0">E8*$C8</f>
        <v>73000</v>
      </c>
      <c r="G8" s="27">
        <v>62</v>
      </c>
      <c r="H8" s="10">
        <f t="shared" si="0"/>
        <v>62000</v>
      </c>
      <c r="I8" s="11">
        <v>96.25</v>
      </c>
      <c r="J8" s="10">
        <f t="shared" ref="J8:J10" si="1">I8*$C8</f>
        <v>96250</v>
      </c>
      <c r="K8" s="9"/>
      <c r="L8" s="10">
        <f t="shared" ref="L8:L10" si="2">K8*$C8</f>
        <v>0</v>
      </c>
      <c r="M8" s="27">
        <v>91</v>
      </c>
      <c r="N8" s="10">
        <f t="shared" ref="N8:N10" si="3">M8*$C8</f>
        <v>91000</v>
      </c>
      <c r="O8" s="27">
        <v>85</v>
      </c>
      <c r="P8" s="10">
        <f t="shared" ref="P8:P10" si="4">O8*$C8</f>
        <v>85000</v>
      </c>
    </row>
    <row r="9" spans="1:16" ht="22.5" customHeight="1" x14ac:dyDescent="0.25">
      <c r="A9" s="5" t="s">
        <v>27</v>
      </c>
      <c r="B9" s="6" t="s">
        <v>7</v>
      </c>
      <c r="C9" s="7">
        <v>1000</v>
      </c>
      <c r="D9" s="8" t="s">
        <v>2</v>
      </c>
      <c r="E9" s="27">
        <v>75</v>
      </c>
      <c r="F9" s="10">
        <f t="shared" si="0"/>
        <v>75000</v>
      </c>
      <c r="G9" s="27">
        <v>62</v>
      </c>
      <c r="H9" s="10">
        <f t="shared" si="0"/>
        <v>62000</v>
      </c>
      <c r="I9" s="11">
        <v>96.25</v>
      </c>
      <c r="J9" s="10">
        <f t="shared" si="1"/>
        <v>96250</v>
      </c>
      <c r="K9" s="11">
        <v>76</v>
      </c>
      <c r="L9" s="10">
        <f t="shared" si="2"/>
        <v>76000</v>
      </c>
      <c r="M9" s="50" t="s">
        <v>47</v>
      </c>
      <c r="N9" s="53" t="s">
        <v>47</v>
      </c>
      <c r="O9" s="27">
        <v>93.5</v>
      </c>
      <c r="P9" s="10">
        <f t="shared" si="4"/>
        <v>93500</v>
      </c>
    </row>
    <row r="10" spans="1:16" ht="22.5" customHeight="1" x14ac:dyDescent="0.25">
      <c r="A10" s="5" t="s">
        <v>26</v>
      </c>
      <c r="B10" s="6" t="s">
        <v>9</v>
      </c>
      <c r="C10" s="7">
        <v>1000</v>
      </c>
      <c r="D10" s="8" t="s">
        <v>2</v>
      </c>
      <c r="E10" s="27">
        <v>74</v>
      </c>
      <c r="F10" s="10">
        <f t="shared" si="0"/>
        <v>74000</v>
      </c>
      <c r="G10" s="27">
        <v>62</v>
      </c>
      <c r="H10" s="10">
        <f t="shared" si="0"/>
        <v>62000</v>
      </c>
      <c r="I10" s="11">
        <v>96.25</v>
      </c>
      <c r="J10" s="10">
        <f t="shared" si="1"/>
        <v>96250</v>
      </c>
      <c r="K10" s="9"/>
      <c r="L10" s="10">
        <f t="shared" si="2"/>
        <v>0</v>
      </c>
      <c r="M10" s="27">
        <v>85</v>
      </c>
      <c r="N10" s="10">
        <f t="shared" si="3"/>
        <v>85000</v>
      </c>
      <c r="O10" s="27">
        <v>85</v>
      </c>
      <c r="P10" s="10">
        <f t="shared" si="4"/>
        <v>85000</v>
      </c>
    </row>
    <row r="11" spans="1:16" ht="22.5" customHeight="1" x14ac:dyDescent="0.25">
      <c r="A11" s="59" t="s">
        <v>16</v>
      </c>
      <c r="B11" s="60"/>
      <c r="C11" s="60"/>
      <c r="D11" s="60"/>
      <c r="E11" s="61"/>
      <c r="F11" s="11">
        <f>SUM(F7:F10)</f>
        <v>294000</v>
      </c>
      <c r="G11" s="30"/>
      <c r="H11" s="11">
        <f>SUM(H7:H10)</f>
        <v>246000</v>
      </c>
      <c r="I11" s="38"/>
      <c r="J11" s="11">
        <f>SUM(J7:J10)</f>
        <v>385000</v>
      </c>
      <c r="L11" s="11">
        <f>SUM(L7:L10)</f>
        <v>76000</v>
      </c>
      <c r="M11" s="30"/>
      <c r="N11" s="11">
        <f>SUM(N7:N10)</f>
        <v>176000</v>
      </c>
      <c r="O11" s="30"/>
      <c r="P11" s="11">
        <f>SUM(P7:P10)</f>
        <v>357000</v>
      </c>
    </row>
    <row r="12" spans="1:16" ht="22.5" customHeight="1" x14ac:dyDescent="0.25">
      <c r="A12" s="12"/>
      <c r="B12" s="13"/>
      <c r="C12" s="13"/>
      <c r="D12" s="13"/>
      <c r="E12" s="13"/>
      <c r="F12" s="14"/>
      <c r="G12" s="31"/>
      <c r="H12" s="14"/>
      <c r="I12" s="39"/>
      <c r="J12" s="14"/>
      <c r="K12" s="13"/>
      <c r="L12" s="14"/>
      <c r="M12" s="31"/>
      <c r="N12" s="14"/>
      <c r="O12" s="31"/>
      <c r="P12" s="14"/>
    </row>
    <row r="13" spans="1:16" ht="44.45" customHeight="1" x14ac:dyDescent="0.25">
      <c r="A13" s="62" t="s">
        <v>37</v>
      </c>
      <c r="B13" s="63"/>
      <c r="C13" s="63"/>
      <c r="D13" s="63"/>
      <c r="E13" s="28"/>
      <c r="F13" s="29"/>
      <c r="G13" s="32"/>
      <c r="H13" s="29"/>
      <c r="I13" s="40" t="s">
        <v>33</v>
      </c>
      <c r="J13" s="29"/>
      <c r="K13" s="28"/>
      <c r="L13" s="29"/>
      <c r="M13" s="45" t="s">
        <v>33</v>
      </c>
      <c r="N13" s="29"/>
      <c r="O13" s="45" t="s">
        <v>33</v>
      </c>
      <c r="P13" s="29"/>
    </row>
    <row r="14" spans="1:16" s="2" customFormat="1" ht="36" customHeight="1" x14ac:dyDescent="0.25">
      <c r="A14" s="3" t="s">
        <v>5</v>
      </c>
      <c r="B14" s="4" t="s">
        <v>8</v>
      </c>
      <c r="C14" s="4" t="s">
        <v>4</v>
      </c>
      <c r="D14" s="4" t="s">
        <v>0</v>
      </c>
      <c r="E14" s="4" t="s">
        <v>1</v>
      </c>
      <c r="F14" s="4" t="s">
        <v>3</v>
      </c>
      <c r="G14" s="33" t="s">
        <v>1</v>
      </c>
      <c r="H14" s="4" t="s">
        <v>3</v>
      </c>
      <c r="I14" s="41" t="s">
        <v>1</v>
      </c>
      <c r="J14" s="4" t="s">
        <v>3</v>
      </c>
      <c r="K14" s="4" t="s">
        <v>1</v>
      </c>
      <c r="L14" s="4" t="s">
        <v>3</v>
      </c>
      <c r="M14" s="33" t="s">
        <v>1</v>
      </c>
      <c r="N14" s="4" t="s">
        <v>3</v>
      </c>
      <c r="O14" s="33" t="s">
        <v>1</v>
      </c>
      <c r="P14" s="4" t="s">
        <v>3</v>
      </c>
    </row>
    <row r="15" spans="1:16" ht="22.5" customHeight="1" x14ac:dyDescent="0.25">
      <c r="A15" s="5" t="s">
        <v>24</v>
      </c>
      <c r="B15" s="6" t="s">
        <v>6</v>
      </c>
      <c r="C15" s="7">
        <v>25</v>
      </c>
      <c r="D15" s="8" t="s">
        <v>22</v>
      </c>
      <c r="E15" s="27">
        <v>800</v>
      </c>
      <c r="F15" s="10">
        <f>E15*$C15</f>
        <v>20000</v>
      </c>
      <c r="G15" s="27">
        <v>600</v>
      </c>
      <c r="H15" s="10">
        <f>G15*$C15</f>
        <v>15000</v>
      </c>
      <c r="I15" s="11">
        <v>866.25</v>
      </c>
      <c r="J15" s="10">
        <f>I15*$C15</f>
        <v>21656.25</v>
      </c>
      <c r="K15" s="9"/>
      <c r="L15" s="10">
        <f>K15*$C15</f>
        <v>0</v>
      </c>
      <c r="M15" s="54" t="s">
        <v>47</v>
      </c>
      <c r="N15" s="55" t="s">
        <v>47</v>
      </c>
      <c r="O15" s="27">
        <v>605</v>
      </c>
      <c r="P15" s="10">
        <f>O15*$C15</f>
        <v>15125</v>
      </c>
    </row>
    <row r="16" spans="1:16" ht="22.5" customHeight="1" x14ac:dyDescent="0.25">
      <c r="A16" s="5" t="s">
        <v>25</v>
      </c>
      <c r="B16" s="6" t="s">
        <v>10</v>
      </c>
      <c r="C16" s="7">
        <v>25</v>
      </c>
      <c r="D16" s="8" t="s">
        <v>22</v>
      </c>
      <c r="E16" s="27">
        <v>810</v>
      </c>
      <c r="F16" s="10">
        <f t="shared" ref="F16:H18" si="5">E16*$C16</f>
        <v>20250</v>
      </c>
      <c r="G16" s="27">
        <v>600</v>
      </c>
      <c r="H16" s="10">
        <f t="shared" si="5"/>
        <v>15000</v>
      </c>
      <c r="I16" s="11">
        <v>866.25</v>
      </c>
      <c r="J16" s="10">
        <f t="shared" ref="J16:J18" si="6">I16*$C16</f>
        <v>21656.25</v>
      </c>
      <c r="K16" s="9"/>
      <c r="L16" s="10">
        <f t="shared" ref="L16:L18" si="7">K16*$C16</f>
        <v>0</v>
      </c>
      <c r="M16" s="54" t="s">
        <v>47</v>
      </c>
      <c r="N16" s="55" t="s">
        <v>47</v>
      </c>
      <c r="O16" s="27">
        <v>550</v>
      </c>
      <c r="P16" s="10">
        <f t="shared" ref="P16:P18" si="8">O16*$C16</f>
        <v>13750</v>
      </c>
    </row>
    <row r="17" spans="1:16" ht="22.5" customHeight="1" x14ac:dyDescent="0.25">
      <c r="A17" s="5" t="s">
        <v>27</v>
      </c>
      <c r="B17" s="6" t="s">
        <v>7</v>
      </c>
      <c r="C17" s="7">
        <v>25</v>
      </c>
      <c r="D17" s="8" t="s">
        <v>22</v>
      </c>
      <c r="E17" s="27">
        <v>850</v>
      </c>
      <c r="F17" s="10">
        <f t="shared" si="5"/>
        <v>21250</v>
      </c>
      <c r="G17" s="50" t="s">
        <v>46</v>
      </c>
      <c r="H17" s="50" t="s">
        <v>46</v>
      </c>
      <c r="I17" s="11">
        <v>866.25</v>
      </c>
      <c r="J17" s="10">
        <f t="shared" si="6"/>
        <v>21656.25</v>
      </c>
      <c r="K17" s="9"/>
      <c r="L17" s="10">
        <f t="shared" si="7"/>
        <v>0</v>
      </c>
      <c r="M17" s="54" t="s">
        <v>47</v>
      </c>
      <c r="N17" s="55" t="s">
        <v>47</v>
      </c>
      <c r="O17" s="27">
        <v>605</v>
      </c>
      <c r="P17" s="10">
        <f t="shared" si="8"/>
        <v>15125</v>
      </c>
    </row>
    <row r="18" spans="1:16" ht="22.5" customHeight="1" x14ac:dyDescent="0.25">
      <c r="A18" s="5" t="s">
        <v>26</v>
      </c>
      <c r="B18" s="6" t="s">
        <v>9</v>
      </c>
      <c r="C18" s="7">
        <v>25</v>
      </c>
      <c r="D18" s="8" t="s">
        <v>22</v>
      </c>
      <c r="E18" s="27">
        <v>825</v>
      </c>
      <c r="F18" s="10">
        <f t="shared" si="5"/>
        <v>20625</v>
      </c>
      <c r="G18" s="50" t="s">
        <v>46</v>
      </c>
      <c r="H18" s="50" t="s">
        <v>46</v>
      </c>
      <c r="I18" s="11">
        <v>866.25</v>
      </c>
      <c r="J18" s="10">
        <f t="shared" si="6"/>
        <v>21656.25</v>
      </c>
      <c r="K18" s="9"/>
      <c r="L18" s="10">
        <f t="shared" si="7"/>
        <v>0</v>
      </c>
      <c r="M18" s="54" t="s">
        <v>47</v>
      </c>
      <c r="N18" s="55" t="s">
        <v>47</v>
      </c>
      <c r="O18" s="27">
        <v>550</v>
      </c>
      <c r="P18" s="10">
        <f t="shared" si="8"/>
        <v>13750</v>
      </c>
    </row>
    <row r="19" spans="1:16" ht="22.5" customHeight="1" x14ac:dyDescent="0.25">
      <c r="A19" s="59" t="s">
        <v>30</v>
      </c>
      <c r="B19" s="60"/>
      <c r="C19" s="60"/>
      <c r="D19" s="60"/>
      <c r="E19" s="61"/>
      <c r="F19" s="11">
        <f>SUM(F15:F18)</f>
        <v>82125</v>
      </c>
      <c r="G19" s="30"/>
      <c r="H19" s="11">
        <f>SUM(H15:H18)</f>
        <v>30000</v>
      </c>
      <c r="I19" s="38"/>
      <c r="J19" s="11">
        <f>SUM(J15:J18)</f>
        <v>86625</v>
      </c>
      <c r="L19" s="11">
        <f>SUM(L15:L18)</f>
        <v>0</v>
      </c>
      <c r="M19" s="30"/>
      <c r="N19" s="11">
        <f>SUM(N15:N18)</f>
        <v>0</v>
      </c>
      <c r="O19" s="30"/>
      <c r="P19" s="11">
        <f>SUM(P15:P18)</f>
        <v>57750</v>
      </c>
    </row>
    <row r="20" spans="1:16" ht="22.5" customHeight="1" x14ac:dyDescent="0.25">
      <c r="A20" s="15"/>
      <c r="B20" s="16"/>
      <c r="C20" s="16"/>
      <c r="D20" s="16"/>
      <c r="E20" s="16"/>
      <c r="F20" s="14"/>
      <c r="G20" s="34"/>
      <c r="H20" s="14"/>
      <c r="I20" s="42"/>
      <c r="J20" s="14"/>
      <c r="K20" s="16"/>
      <c r="L20" s="14"/>
      <c r="M20" s="34"/>
      <c r="N20" s="14"/>
      <c r="O20" s="34"/>
      <c r="P20" s="14"/>
    </row>
    <row r="21" spans="1:16" s="2" customFormat="1" ht="44.45" customHeight="1" x14ac:dyDescent="0.25">
      <c r="A21" s="62" t="s">
        <v>31</v>
      </c>
      <c r="B21" s="63"/>
      <c r="C21" s="63"/>
      <c r="D21" s="63"/>
      <c r="E21" s="28"/>
      <c r="F21" s="29"/>
      <c r="G21" s="32"/>
      <c r="H21" s="29"/>
      <c r="I21" s="40" t="s">
        <v>33</v>
      </c>
      <c r="J21" s="29"/>
      <c r="K21" s="28"/>
      <c r="L21" s="29"/>
      <c r="M21" s="45" t="s">
        <v>33</v>
      </c>
      <c r="N21" s="29"/>
      <c r="O21" s="45" t="s">
        <v>33</v>
      </c>
      <c r="P21" s="29"/>
    </row>
    <row r="22" spans="1:16" s="2" customFormat="1" ht="36" customHeight="1" x14ac:dyDescent="0.25">
      <c r="A22" s="3" t="s">
        <v>5</v>
      </c>
      <c r="B22" s="4" t="s">
        <v>8</v>
      </c>
      <c r="C22" s="4" t="s">
        <v>4</v>
      </c>
      <c r="D22" s="4" t="s">
        <v>0</v>
      </c>
      <c r="E22" s="4" t="s">
        <v>1</v>
      </c>
      <c r="F22" s="4" t="s">
        <v>3</v>
      </c>
      <c r="G22" s="33" t="s">
        <v>1</v>
      </c>
      <c r="H22" s="4" t="s">
        <v>3</v>
      </c>
      <c r="I22" s="41" t="s">
        <v>1</v>
      </c>
      <c r="J22" s="4" t="s">
        <v>3</v>
      </c>
      <c r="K22" s="4" t="s">
        <v>1</v>
      </c>
      <c r="L22" s="4" t="s">
        <v>3</v>
      </c>
      <c r="M22" s="33" t="s">
        <v>1</v>
      </c>
      <c r="N22" s="4" t="s">
        <v>3</v>
      </c>
      <c r="O22" s="33" t="s">
        <v>1</v>
      </c>
      <c r="P22" s="4" t="s">
        <v>3</v>
      </c>
    </row>
    <row r="23" spans="1:16" ht="22.5" customHeight="1" x14ac:dyDescent="0.25">
      <c r="A23" s="17" t="s">
        <v>18</v>
      </c>
      <c r="B23" s="6" t="s">
        <v>6</v>
      </c>
      <c r="C23" s="7">
        <v>50</v>
      </c>
      <c r="D23" s="8" t="s">
        <v>22</v>
      </c>
      <c r="E23" s="27">
        <v>950</v>
      </c>
      <c r="F23" s="10">
        <f>E23*$C23</f>
        <v>47500</v>
      </c>
      <c r="G23" s="27">
        <v>850</v>
      </c>
      <c r="H23" s="10">
        <f>G23*$C23</f>
        <v>42500</v>
      </c>
      <c r="I23" s="52">
        <v>1058.75</v>
      </c>
      <c r="J23" s="10">
        <f>I23*$C23</f>
        <v>52937.5</v>
      </c>
      <c r="K23" s="9"/>
      <c r="L23" s="10">
        <f>K23*$C23</f>
        <v>0</v>
      </c>
      <c r="M23" s="54" t="s">
        <v>47</v>
      </c>
      <c r="N23" s="55" t="s">
        <v>47</v>
      </c>
      <c r="O23" s="27">
        <v>1045</v>
      </c>
      <c r="P23" s="10">
        <f>O23*$C23</f>
        <v>52250</v>
      </c>
    </row>
    <row r="24" spans="1:16" ht="22.5" customHeight="1" x14ac:dyDescent="0.25">
      <c r="A24" s="17" t="s">
        <v>19</v>
      </c>
      <c r="B24" s="6" t="s">
        <v>10</v>
      </c>
      <c r="C24" s="7">
        <v>50</v>
      </c>
      <c r="D24" s="8" t="s">
        <v>22</v>
      </c>
      <c r="E24" s="27">
        <v>950</v>
      </c>
      <c r="F24" s="10">
        <f t="shared" ref="F24:H26" si="9">E24*$C24</f>
        <v>47500</v>
      </c>
      <c r="G24" s="27">
        <v>850</v>
      </c>
      <c r="H24" s="10">
        <f t="shared" si="9"/>
        <v>42500</v>
      </c>
      <c r="I24" s="52">
        <v>1058.75</v>
      </c>
      <c r="J24" s="10">
        <f t="shared" ref="J24:J26" si="10">I24*$C24</f>
        <v>52937.5</v>
      </c>
      <c r="K24" s="9"/>
      <c r="L24" s="10">
        <f t="shared" ref="L24:L26" si="11">K24*$C24</f>
        <v>0</v>
      </c>
      <c r="M24" s="54" t="s">
        <v>47</v>
      </c>
      <c r="N24" s="55" t="s">
        <v>47</v>
      </c>
      <c r="O24" s="27">
        <v>950</v>
      </c>
      <c r="P24" s="10">
        <f t="shared" ref="P24:P26" si="12">O24*$C24</f>
        <v>47500</v>
      </c>
    </row>
    <row r="25" spans="1:16" ht="22.5" customHeight="1" x14ac:dyDescent="0.25">
      <c r="A25" s="17" t="s">
        <v>20</v>
      </c>
      <c r="B25" s="6" t="s">
        <v>7</v>
      </c>
      <c r="C25" s="7">
        <v>50</v>
      </c>
      <c r="D25" s="8" t="s">
        <v>22</v>
      </c>
      <c r="E25" s="27">
        <v>975</v>
      </c>
      <c r="F25" s="10">
        <f t="shared" si="9"/>
        <v>48750</v>
      </c>
      <c r="G25" s="27">
        <v>900</v>
      </c>
      <c r="H25" s="10">
        <f t="shared" si="9"/>
        <v>45000</v>
      </c>
      <c r="I25" s="52">
        <v>1058.75</v>
      </c>
      <c r="J25" s="10">
        <f t="shared" si="10"/>
        <v>52937.5</v>
      </c>
      <c r="K25" s="9"/>
      <c r="L25" s="10">
        <f t="shared" si="11"/>
        <v>0</v>
      </c>
      <c r="M25" s="54" t="s">
        <v>47</v>
      </c>
      <c r="N25" s="55" t="s">
        <v>47</v>
      </c>
      <c r="O25" s="27">
        <v>1045</v>
      </c>
      <c r="P25" s="10">
        <f t="shared" si="12"/>
        <v>52250</v>
      </c>
    </row>
    <row r="26" spans="1:16" ht="22.5" customHeight="1" x14ac:dyDescent="0.25">
      <c r="A26" s="17" t="s">
        <v>21</v>
      </c>
      <c r="B26" s="6" t="s">
        <v>9</v>
      </c>
      <c r="C26" s="7">
        <v>50</v>
      </c>
      <c r="D26" s="8" t="s">
        <v>22</v>
      </c>
      <c r="E26" s="27">
        <v>960</v>
      </c>
      <c r="F26" s="10">
        <f t="shared" si="9"/>
        <v>48000</v>
      </c>
      <c r="G26" s="27">
        <v>900</v>
      </c>
      <c r="H26" s="10">
        <f t="shared" si="9"/>
        <v>45000</v>
      </c>
      <c r="I26" s="52">
        <v>1058.75</v>
      </c>
      <c r="J26" s="10">
        <f t="shared" si="10"/>
        <v>52937.5</v>
      </c>
      <c r="K26" s="9"/>
      <c r="L26" s="10">
        <f t="shared" si="11"/>
        <v>0</v>
      </c>
      <c r="M26" s="54" t="s">
        <v>47</v>
      </c>
      <c r="N26" s="55" t="s">
        <v>47</v>
      </c>
      <c r="O26" s="27">
        <v>950</v>
      </c>
      <c r="P26" s="10">
        <f t="shared" si="12"/>
        <v>47500</v>
      </c>
    </row>
    <row r="27" spans="1:16" ht="22.5" customHeight="1" x14ac:dyDescent="0.25">
      <c r="A27" s="69" t="s">
        <v>23</v>
      </c>
      <c r="B27" s="70"/>
      <c r="C27" s="70"/>
      <c r="D27" s="70"/>
      <c r="E27" s="71"/>
      <c r="F27" s="11">
        <f>SUM(F23:F26)</f>
        <v>191750</v>
      </c>
      <c r="G27" s="35"/>
      <c r="H27" s="11">
        <f>SUM(H23:H26)</f>
        <v>175000</v>
      </c>
      <c r="I27" s="43"/>
      <c r="J27" s="11">
        <f>SUM(J23:J26)</f>
        <v>211750</v>
      </c>
      <c r="L27" s="11">
        <f>SUM(L23:L26)</f>
        <v>0</v>
      </c>
      <c r="M27" s="35"/>
      <c r="N27" s="11">
        <f>SUM(N23:N26)</f>
        <v>0</v>
      </c>
      <c r="O27" s="35"/>
      <c r="P27" s="11">
        <f>SUM(P23:P26)</f>
        <v>199500</v>
      </c>
    </row>
    <row r="28" spans="1:16" ht="22.5" customHeight="1" x14ac:dyDescent="0.25">
      <c r="A28" s="18"/>
      <c r="B28" s="19"/>
      <c r="C28" s="19"/>
      <c r="D28" s="19"/>
      <c r="E28" s="19"/>
      <c r="F28" s="20"/>
      <c r="G28" s="36"/>
      <c r="H28" s="20"/>
      <c r="I28" s="44"/>
      <c r="J28" s="21"/>
      <c r="K28" s="19"/>
      <c r="L28" s="20"/>
      <c r="M28" s="36"/>
      <c r="N28" s="20"/>
      <c r="O28" s="36"/>
      <c r="P28" s="21"/>
    </row>
    <row r="29" spans="1:16" s="2" customFormat="1" ht="44.45" customHeight="1" x14ac:dyDescent="0.25">
      <c r="A29" s="62" t="s">
        <v>11</v>
      </c>
      <c r="B29" s="63"/>
      <c r="C29" s="63"/>
      <c r="D29" s="63"/>
      <c r="E29" s="28"/>
      <c r="F29" s="29"/>
      <c r="G29" s="32"/>
      <c r="H29" s="29"/>
      <c r="I29" s="40" t="s">
        <v>33</v>
      </c>
      <c r="J29" s="29"/>
      <c r="K29" s="28"/>
      <c r="L29" s="29"/>
      <c r="M29" s="45" t="s">
        <v>33</v>
      </c>
      <c r="N29" s="29"/>
      <c r="O29" s="45" t="s">
        <v>33</v>
      </c>
      <c r="P29" s="29"/>
    </row>
    <row r="30" spans="1:16" s="2" customFormat="1" ht="36" customHeight="1" x14ac:dyDescent="0.25">
      <c r="A30" s="3" t="s">
        <v>5</v>
      </c>
      <c r="B30" s="4" t="s">
        <v>8</v>
      </c>
      <c r="C30" s="4" t="s">
        <v>4</v>
      </c>
      <c r="D30" s="4" t="s">
        <v>0</v>
      </c>
      <c r="E30" s="4" t="s">
        <v>1</v>
      </c>
      <c r="F30" s="4" t="s">
        <v>3</v>
      </c>
      <c r="G30" s="33" t="s">
        <v>1</v>
      </c>
      <c r="H30" s="4" t="s">
        <v>3</v>
      </c>
      <c r="I30" s="41" t="s">
        <v>1</v>
      </c>
      <c r="J30" s="4" t="s">
        <v>3</v>
      </c>
      <c r="K30" s="4" t="s">
        <v>1</v>
      </c>
      <c r="L30" s="4" t="s">
        <v>3</v>
      </c>
      <c r="M30" s="33" t="s">
        <v>1</v>
      </c>
      <c r="N30" s="4" t="s">
        <v>3</v>
      </c>
      <c r="O30" s="33" t="s">
        <v>1</v>
      </c>
      <c r="P30" s="4" t="s">
        <v>3</v>
      </c>
    </row>
    <row r="31" spans="1:16" ht="22.5" customHeight="1" x14ac:dyDescent="0.25">
      <c r="A31" s="17" t="s">
        <v>12</v>
      </c>
      <c r="B31" s="6" t="s">
        <v>6</v>
      </c>
      <c r="C31" s="7">
        <v>1000</v>
      </c>
      <c r="D31" s="8" t="s">
        <v>2</v>
      </c>
      <c r="E31" s="27">
        <v>40</v>
      </c>
      <c r="F31" s="10">
        <f>E31*$C31</f>
        <v>40000</v>
      </c>
      <c r="G31" s="27">
        <v>50</v>
      </c>
      <c r="H31" s="10">
        <f>G31*$C31</f>
        <v>50000</v>
      </c>
      <c r="I31" s="11">
        <v>96.25</v>
      </c>
      <c r="J31" s="10">
        <f>I31*$C31</f>
        <v>96250</v>
      </c>
      <c r="K31" s="9"/>
      <c r="L31" s="10">
        <f>K31*$C31</f>
        <v>0</v>
      </c>
      <c r="M31" s="27">
        <v>83</v>
      </c>
      <c r="N31" s="10">
        <f t="shared" ref="N31:N34" si="13">M31*$C31</f>
        <v>83000</v>
      </c>
      <c r="O31" s="27">
        <v>80</v>
      </c>
      <c r="P31" s="10">
        <f>O31*$C31</f>
        <v>80000</v>
      </c>
    </row>
    <row r="32" spans="1:16" ht="22.5" customHeight="1" x14ac:dyDescent="0.25">
      <c r="A32" s="17" t="s">
        <v>13</v>
      </c>
      <c r="B32" s="6" t="s">
        <v>10</v>
      </c>
      <c r="C32" s="7">
        <v>1000</v>
      </c>
      <c r="D32" s="8" t="s">
        <v>2</v>
      </c>
      <c r="E32" s="27">
        <v>38</v>
      </c>
      <c r="F32" s="10">
        <f t="shared" ref="F32:F34" si="14">E32*$C32</f>
        <v>38000</v>
      </c>
      <c r="G32" s="27">
        <v>50</v>
      </c>
      <c r="H32" s="10">
        <f t="shared" ref="H32:H34" si="15">G32*$C32</f>
        <v>50000</v>
      </c>
      <c r="I32" s="11">
        <v>96.25</v>
      </c>
      <c r="J32" s="10">
        <f t="shared" ref="J32:J34" si="16">I32*$C32</f>
        <v>96250</v>
      </c>
      <c r="K32" s="9"/>
      <c r="L32" s="10">
        <f t="shared" ref="L32:L34" si="17">K32*$C32</f>
        <v>0</v>
      </c>
      <c r="M32" s="27">
        <v>83</v>
      </c>
      <c r="N32" s="10">
        <f t="shared" si="13"/>
        <v>83000</v>
      </c>
      <c r="O32" s="27">
        <v>80</v>
      </c>
      <c r="P32" s="10">
        <f t="shared" ref="P32:P34" si="18">O32*$C32</f>
        <v>80000</v>
      </c>
    </row>
    <row r="33" spans="1:16" ht="22.5" customHeight="1" x14ac:dyDescent="0.25">
      <c r="A33" s="17" t="s">
        <v>14</v>
      </c>
      <c r="B33" s="6" t="s">
        <v>7</v>
      </c>
      <c r="C33" s="7">
        <v>1000</v>
      </c>
      <c r="D33" s="8" t="s">
        <v>2</v>
      </c>
      <c r="E33" s="27">
        <v>42</v>
      </c>
      <c r="F33" s="10">
        <f t="shared" si="14"/>
        <v>42000</v>
      </c>
      <c r="G33" s="27">
        <v>50</v>
      </c>
      <c r="H33" s="10">
        <f t="shared" si="15"/>
        <v>50000</v>
      </c>
      <c r="I33" s="11">
        <v>96.25</v>
      </c>
      <c r="J33" s="10">
        <f t="shared" si="16"/>
        <v>96250</v>
      </c>
      <c r="K33" s="11">
        <v>68</v>
      </c>
      <c r="L33" s="10">
        <f t="shared" si="17"/>
        <v>68000</v>
      </c>
      <c r="M33" s="27">
        <v>83</v>
      </c>
      <c r="N33" s="10">
        <f t="shared" si="13"/>
        <v>83000</v>
      </c>
      <c r="O33" s="27">
        <v>80</v>
      </c>
      <c r="P33" s="10">
        <f t="shared" si="18"/>
        <v>80000</v>
      </c>
    </row>
    <row r="34" spans="1:16" ht="22.5" customHeight="1" x14ac:dyDescent="0.25">
      <c r="A34" s="17" t="s">
        <v>15</v>
      </c>
      <c r="B34" s="6" t="s">
        <v>9</v>
      </c>
      <c r="C34" s="7">
        <v>1000</v>
      </c>
      <c r="D34" s="8" t="s">
        <v>2</v>
      </c>
      <c r="E34" s="27">
        <v>40</v>
      </c>
      <c r="F34" s="10">
        <f t="shared" si="14"/>
        <v>40000</v>
      </c>
      <c r="G34" s="27">
        <v>50</v>
      </c>
      <c r="H34" s="10">
        <f t="shared" si="15"/>
        <v>50000</v>
      </c>
      <c r="I34" s="11">
        <v>96.25</v>
      </c>
      <c r="J34" s="10">
        <f t="shared" si="16"/>
        <v>96250</v>
      </c>
      <c r="K34" s="9"/>
      <c r="L34" s="10">
        <f t="shared" si="17"/>
        <v>0</v>
      </c>
      <c r="M34" s="27">
        <v>78</v>
      </c>
      <c r="N34" s="10">
        <f t="shared" si="13"/>
        <v>78000</v>
      </c>
      <c r="O34" s="27">
        <v>80</v>
      </c>
      <c r="P34" s="10">
        <f t="shared" si="18"/>
        <v>80000</v>
      </c>
    </row>
    <row r="35" spans="1:16" ht="22.5" customHeight="1" x14ac:dyDescent="0.25">
      <c r="A35" s="59" t="s">
        <v>17</v>
      </c>
      <c r="B35" s="60"/>
      <c r="C35" s="60"/>
      <c r="D35" s="60"/>
      <c r="E35" s="61"/>
      <c r="F35" s="11">
        <f>SUM(F31:F34)</f>
        <v>160000</v>
      </c>
      <c r="G35" s="30"/>
      <c r="H35" s="11">
        <f>SUM(H31:H34)</f>
        <v>200000</v>
      </c>
      <c r="I35" s="38"/>
      <c r="J35" s="11">
        <f>SUM(J31:J34)</f>
        <v>385000</v>
      </c>
      <c r="L35" s="11">
        <f>SUM(L31:L34)</f>
        <v>68000</v>
      </c>
      <c r="M35" s="30"/>
      <c r="N35" s="11">
        <f>SUM(N31:N34)</f>
        <v>327000</v>
      </c>
      <c r="O35" s="30"/>
      <c r="P35" s="11">
        <f>SUM(P31:P34)</f>
        <v>320000</v>
      </c>
    </row>
    <row r="36" spans="1:16" ht="22.5" customHeight="1" x14ac:dyDescent="0.25">
      <c r="A36" s="18"/>
      <c r="B36" s="19"/>
      <c r="C36" s="19"/>
      <c r="D36" s="19"/>
      <c r="E36" s="19"/>
      <c r="F36" s="20"/>
      <c r="G36" s="36"/>
      <c r="H36" s="20"/>
      <c r="I36" s="44"/>
      <c r="J36" s="21"/>
      <c r="K36" s="19"/>
      <c r="L36" s="20"/>
      <c r="M36" s="36"/>
      <c r="N36" s="20"/>
      <c r="O36" s="36"/>
      <c r="P36" s="21"/>
    </row>
    <row r="37" spans="1:16" s="2" customFormat="1" ht="44.45" customHeight="1" x14ac:dyDescent="0.25">
      <c r="A37" s="62" t="s">
        <v>28</v>
      </c>
      <c r="B37" s="63"/>
      <c r="C37" s="63"/>
      <c r="D37" s="63"/>
      <c r="E37" s="28"/>
      <c r="F37" s="29"/>
      <c r="G37" s="32"/>
      <c r="H37" s="29"/>
      <c r="I37" s="40" t="s">
        <v>33</v>
      </c>
      <c r="J37" s="29"/>
      <c r="K37" s="28"/>
      <c r="L37" s="29"/>
      <c r="M37" s="45" t="s">
        <v>33</v>
      </c>
      <c r="N37" s="29"/>
      <c r="O37" s="45" t="s">
        <v>33</v>
      </c>
      <c r="P37" s="29"/>
    </row>
    <row r="38" spans="1:16" s="2" customFormat="1" ht="36" customHeight="1" x14ac:dyDescent="0.25">
      <c r="A38" s="3" t="s">
        <v>5</v>
      </c>
      <c r="B38" s="4" t="s">
        <v>8</v>
      </c>
      <c r="C38" s="4" t="s">
        <v>4</v>
      </c>
      <c r="D38" s="4" t="s">
        <v>0</v>
      </c>
      <c r="E38" s="4" t="s">
        <v>1</v>
      </c>
      <c r="F38" s="4" t="s">
        <v>3</v>
      </c>
      <c r="G38" s="33" t="s">
        <v>1</v>
      </c>
      <c r="H38" s="4" t="s">
        <v>3</v>
      </c>
      <c r="I38" s="41" t="s">
        <v>1</v>
      </c>
      <c r="J38" s="4" t="s">
        <v>3</v>
      </c>
      <c r="K38" s="4" t="s">
        <v>1</v>
      </c>
      <c r="L38" s="4" t="s">
        <v>3</v>
      </c>
      <c r="M38" s="33" t="s">
        <v>1</v>
      </c>
      <c r="N38" s="4" t="s">
        <v>3</v>
      </c>
      <c r="O38" s="33" t="s">
        <v>1</v>
      </c>
      <c r="P38" s="4" t="s">
        <v>3</v>
      </c>
    </row>
    <row r="39" spans="1:16" ht="22.5" customHeight="1" x14ac:dyDescent="0.25">
      <c r="A39" s="17" t="s">
        <v>12</v>
      </c>
      <c r="B39" s="6" t="s">
        <v>6</v>
      </c>
      <c r="C39" s="7">
        <v>15</v>
      </c>
      <c r="D39" s="8" t="s">
        <v>22</v>
      </c>
      <c r="E39" s="27">
        <v>1500</v>
      </c>
      <c r="F39" s="10">
        <f>E39*$C39</f>
        <v>22500</v>
      </c>
      <c r="G39" s="50" t="s">
        <v>46</v>
      </c>
      <c r="H39" s="50" t="s">
        <v>46</v>
      </c>
      <c r="I39" s="11">
        <v>3079.99</v>
      </c>
      <c r="J39" s="10">
        <f>I39*$C39</f>
        <v>46199.85</v>
      </c>
      <c r="K39" s="9"/>
      <c r="L39" s="10">
        <f>K39*$C39</f>
        <v>0</v>
      </c>
      <c r="M39" s="50" t="s">
        <v>46</v>
      </c>
      <c r="N39" s="50" t="s">
        <v>46</v>
      </c>
      <c r="O39" s="27">
        <v>1500</v>
      </c>
      <c r="P39" s="10">
        <f>O39*$C39</f>
        <v>22500</v>
      </c>
    </row>
    <row r="40" spans="1:16" ht="22.5" customHeight="1" x14ac:dyDescent="0.25">
      <c r="A40" s="17" t="s">
        <v>13</v>
      </c>
      <c r="B40" s="6" t="s">
        <v>10</v>
      </c>
      <c r="C40" s="7">
        <v>15</v>
      </c>
      <c r="D40" s="8" t="s">
        <v>22</v>
      </c>
      <c r="E40" s="27">
        <v>1500</v>
      </c>
      <c r="F40" s="10">
        <f t="shared" ref="F40:F42" si="19">E40*$C40</f>
        <v>22500</v>
      </c>
      <c r="G40" s="50" t="s">
        <v>46</v>
      </c>
      <c r="H40" s="50" t="s">
        <v>46</v>
      </c>
      <c r="I40" s="11">
        <v>3079.99</v>
      </c>
      <c r="J40" s="10">
        <f t="shared" ref="J40:J42" si="20">I40*$C40</f>
        <v>46199.85</v>
      </c>
      <c r="K40" s="9"/>
      <c r="L40" s="10">
        <f t="shared" ref="L40:L42" si="21">K40*$C40</f>
        <v>0</v>
      </c>
      <c r="M40" s="50" t="s">
        <v>46</v>
      </c>
      <c r="N40" s="50" t="s">
        <v>46</v>
      </c>
      <c r="O40" s="27">
        <v>1500</v>
      </c>
      <c r="P40" s="10">
        <f t="shared" ref="P40:P42" si="22">O40*$C40</f>
        <v>22500</v>
      </c>
    </row>
    <row r="41" spans="1:16" ht="22.5" customHeight="1" x14ac:dyDescent="0.25">
      <c r="A41" s="17" t="s">
        <v>14</v>
      </c>
      <c r="B41" s="6" t="s">
        <v>7</v>
      </c>
      <c r="C41" s="7">
        <v>15</v>
      </c>
      <c r="D41" s="8" t="s">
        <v>22</v>
      </c>
      <c r="E41" s="27">
        <v>1850</v>
      </c>
      <c r="F41" s="10">
        <f t="shared" si="19"/>
        <v>27750</v>
      </c>
      <c r="G41" s="50" t="s">
        <v>46</v>
      </c>
      <c r="H41" s="50" t="s">
        <v>46</v>
      </c>
      <c r="I41" s="11">
        <v>3079.99</v>
      </c>
      <c r="J41" s="10">
        <f t="shared" si="20"/>
        <v>46199.85</v>
      </c>
      <c r="K41" s="9"/>
      <c r="L41" s="10">
        <f t="shared" si="21"/>
        <v>0</v>
      </c>
      <c r="M41" s="50" t="s">
        <v>46</v>
      </c>
      <c r="N41" s="50" t="s">
        <v>46</v>
      </c>
      <c r="O41" s="27">
        <v>1500</v>
      </c>
      <c r="P41" s="10">
        <f t="shared" si="22"/>
        <v>22500</v>
      </c>
    </row>
    <row r="42" spans="1:16" ht="22.5" customHeight="1" x14ac:dyDescent="0.25">
      <c r="A42" s="17" t="s">
        <v>15</v>
      </c>
      <c r="B42" s="6" t="s">
        <v>9</v>
      </c>
      <c r="C42" s="7">
        <v>15</v>
      </c>
      <c r="D42" s="8" t="s">
        <v>22</v>
      </c>
      <c r="E42" s="27">
        <v>1750</v>
      </c>
      <c r="F42" s="10">
        <f t="shared" si="19"/>
        <v>26250</v>
      </c>
      <c r="G42" s="50" t="s">
        <v>46</v>
      </c>
      <c r="H42" s="50" t="s">
        <v>46</v>
      </c>
      <c r="I42" s="11">
        <v>3079.99</v>
      </c>
      <c r="J42" s="10">
        <f t="shared" si="20"/>
        <v>46199.85</v>
      </c>
      <c r="K42" s="9"/>
      <c r="L42" s="10">
        <f t="shared" si="21"/>
        <v>0</v>
      </c>
      <c r="M42" s="50" t="s">
        <v>46</v>
      </c>
      <c r="N42" s="50" t="s">
        <v>46</v>
      </c>
      <c r="O42" s="27">
        <v>1500</v>
      </c>
      <c r="P42" s="10">
        <f t="shared" si="22"/>
        <v>22500</v>
      </c>
    </row>
    <row r="43" spans="1:16" ht="22.5" customHeight="1" x14ac:dyDescent="0.25">
      <c r="A43" s="59" t="s">
        <v>29</v>
      </c>
      <c r="B43" s="60"/>
      <c r="C43" s="60"/>
      <c r="D43" s="60"/>
      <c r="E43" s="61"/>
      <c r="F43" s="11">
        <f>SUM(F39:F42)</f>
        <v>99000</v>
      </c>
      <c r="H43" s="11">
        <f>SUM(H39:H42)</f>
        <v>0</v>
      </c>
      <c r="J43" s="11">
        <f>SUM(J39:J42)</f>
        <v>184799.4</v>
      </c>
      <c r="L43" s="11">
        <f>SUM(L39:L42)</f>
        <v>0</v>
      </c>
      <c r="N43" s="11">
        <f>SUM(N39:N42)</f>
        <v>0</v>
      </c>
      <c r="P43" s="11">
        <f>SUM(P39:P42)</f>
        <v>90000</v>
      </c>
    </row>
    <row r="44" spans="1:16" ht="22.5" customHeight="1" x14ac:dyDescent="0.25">
      <c r="A44" s="1"/>
    </row>
    <row r="45" spans="1:16" ht="22.5" customHeight="1" x14ac:dyDescent="0.25">
      <c r="A45" s="66" t="s">
        <v>32</v>
      </c>
      <c r="B45" s="67"/>
      <c r="C45" s="67"/>
      <c r="D45" s="67"/>
      <c r="E45" s="68"/>
      <c r="F45" s="22">
        <f>F43+F35+F27+F19+F11</f>
        <v>826875</v>
      </c>
      <c r="G45" s="23"/>
      <c r="H45" s="22">
        <f>H43+H35+H27+H19+H11</f>
        <v>651000</v>
      </c>
      <c r="I45" s="23"/>
      <c r="J45" s="22">
        <f>J43+J35+J27+J19+J11</f>
        <v>1253174.3999999999</v>
      </c>
      <c r="L45" s="22">
        <f>L43+L35+L27+L19+L11</f>
        <v>144000</v>
      </c>
      <c r="M45" s="48"/>
      <c r="N45" s="22">
        <f>N43+N35+N27+N19+N11</f>
        <v>503000</v>
      </c>
      <c r="O45" s="48"/>
      <c r="P45" s="22">
        <f>P43+P35+P27+P19+P11</f>
        <v>1024250</v>
      </c>
    </row>
  </sheetData>
  <mergeCells count="17">
    <mergeCell ref="A43:E43"/>
    <mergeCell ref="A45:E45"/>
    <mergeCell ref="A35:E35"/>
    <mergeCell ref="A37:D37"/>
    <mergeCell ref="A27:E27"/>
    <mergeCell ref="A29:D29"/>
    <mergeCell ref="A19:E19"/>
    <mergeCell ref="A21:D21"/>
    <mergeCell ref="O5:P5"/>
    <mergeCell ref="A11:E11"/>
    <mergeCell ref="A13:D13"/>
    <mergeCell ref="A5:D5"/>
    <mergeCell ref="E5:F5"/>
    <mergeCell ref="G5:H5"/>
    <mergeCell ref="I5:J5"/>
    <mergeCell ref="K5:L5"/>
    <mergeCell ref="M5:N5"/>
  </mergeCell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E4C4-EAA6-4F1E-9BC6-C1C4371697C0}">
  <sheetPr>
    <tabColor theme="9" tint="0.39997558519241921"/>
    <pageSetUpPr fitToPage="1"/>
  </sheetPr>
  <dimension ref="A1:P45"/>
  <sheetViews>
    <sheetView showGridLines="0" topLeftCell="A6" workbookViewId="0">
      <selection activeCell="I1" sqref="I1:J1048576"/>
    </sheetView>
  </sheetViews>
  <sheetFormatPr defaultColWidth="8.7109375" defaultRowHeight="13.5" x14ac:dyDescent="0.25"/>
  <cols>
    <col min="1" max="1" width="13.140625" style="24" customWidth="1"/>
    <col min="2" max="2" width="26.140625" style="1" customWidth="1"/>
    <col min="3" max="3" width="20.7109375" style="1" bestFit="1" customWidth="1"/>
    <col min="4" max="4" width="17.85546875" style="1" bestFit="1" customWidth="1"/>
    <col min="5" max="8" width="19.7109375" style="1" customWidth="1"/>
    <col min="9" max="9" width="19.7109375" style="37" customWidth="1"/>
    <col min="10" max="12" width="19.7109375" style="1" customWidth="1"/>
    <col min="13" max="13" width="19.7109375" style="37" customWidth="1"/>
    <col min="14" max="14" width="19.7109375" style="1" customWidth="1"/>
    <col min="15" max="15" width="19.7109375" style="37" customWidth="1"/>
    <col min="16" max="16" width="19.7109375" style="1" customWidth="1"/>
    <col min="17" max="16384" width="8.7109375" style="1"/>
  </cols>
  <sheetData>
    <row r="1" spans="1:16" s="26" customFormat="1" ht="20.100000000000001" customHeight="1" x14ac:dyDescent="0.25">
      <c r="A1" s="25" t="s">
        <v>38</v>
      </c>
      <c r="B1" s="25"/>
      <c r="C1" s="25"/>
      <c r="D1" s="25"/>
      <c r="I1" s="46"/>
      <c r="M1" s="46"/>
      <c r="O1" s="46"/>
    </row>
    <row r="2" spans="1:16" s="26" customFormat="1" ht="20.100000000000001" customHeight="1" thickBot="1" x14ac:dyDescent="0.3">
      <c r="A2" s="25" t="s">
        <v>39</v>
      </c>
      <c r="B2" s="25"/>
      <c r="D2" s="25"/>
      <c r="I2" s="46"/>
      <c r="M2" s="46"/>
      <c r="O2" s="46"/>
    </row>
    <row r="3" spans="1:16" s="26" customFormat="1" ht="20.100000000000001" customHeight="1" thickBot="1" x14ac:dyDescent="0.3">
      <c r="A3" s="57" t="s">
        <v>34</v>
      </c>
      <c r="B3" s="25"/>
      <c r="C3" s="25"/>
      <c r="D3" s="25"/>
      <c r="I3" s="46"/>
      <c r="M3" s="46"/>
      <c r="O3" s="46"/>
    </row>
    <row r="5" spans="1:16" s="2" customFormat="1" ht="44.45" customHeight="1" x14ac:dyDescent="0.25">
      <c r="A5" s="62" t="s">
        <v>36</v>
      </c>
      <c r="B5" s="63"/>
      <c r="C5" s="63"/>
      <c r="D5" s="63"/>
      <c r="E5" s="64" t="s">
        <v>40</v>
      </c>
      <c r="F5" s="65"/>
      <c r="G5" s="64" t="s">
        <v>41</v>
      </c>
      <c r="H5" s="65"/>
      <c r="I5" s="64" t="s">
        <v>42</v>
      </c>
      <c r="J5" s="65"/>
      <c r="K5" s="64" t="s">
        <v>43</v>
      </c>
      <c r="L5" s="65"/>
      <c r="M5" s="64" t="s">
        <v>44</v>
      </c>
      <c r="N5" s="65"/>
      <c r="O5" s="64" t="s">
        <v>45</v>
      </c>
      <c r="P5" s="65"/>
    </row>
    <row r="6" spans="1:16" s="2" customFormat="1" ht="36" customHeight="1" x14ac:dyDescent="0.25">
      <c r="A6" s="3" t="s">
        <v>5</v>
      </c>
      <c r="B6" s="4" t="s">
        <v>8</v>
      </c>
      <c r="C6" s="4" t="s">
        <v>4</v>
      </c>
      <c r="D6" s="4" t="s">
        <v>0</v>
      </c>
      <c r="E6" s="4" t="s">
        <v>1</v>
      </c>
      <c r="F6" s="4" t="s">
        <v>3</v>
      </c>
      <c r="G6" s="4" t="s">
        <v>1</v>
      </c>
      <c r="H6" s="4" t="s">
        <v>3</v>
      </c>
      <c r="I6" s="33" t="s">
        <v>1</v>
      </c>
      <c r="J6" s="4" t="s">
        <v>3</v>
      </c>
      <c r="K6" s="4" t="s">
        <v>1</v>
      </c>
      <c r="L6" s="4" t="s">
        <v>3</v>
      </c>
      <c r="M6" s="33" t="s">
        <v>1</v>
      </c>
      <c r="N6" s="4" t="s">
        <v>3</v>
      </c>
      <c r="O6" s="33" t="s">
        <v>1</v>
      </c>
      <c r="P6" s="4" t="s">
        <v>3</v>
      </c>
    </row>
    <row r="7" spans="1:16" ht="22.5" customHeight="1" x14ac:dyDescent="0.25">
      <c r="A7" s="5" t="s">
        <v>24</v>
      </c>
      <c r="B7" s="6" t="s">
        <v>6</v>
      </c>
      <c r="C7" s="7">
        <v>1000</v>
      </c>
      <c r="D7" s="8" t="s">
        <v>2</v>
      </c>
      <c r="E7" s="27">
        <v>74</v>
      </c>
      <c r="F7" s="10">
        <f>E7*$C7</f>
        <v>74000</v>
      </c>
      <c r="G7" s="27">
        <v>60</v>
      </c>
      <c r="H7" s="10">
        <f>G7*$C7</f>
        <v>60000</v>
      </c>
      <c r="I7" s="49">
        <v>101.06</v>
      </c>
      <c r="J7" s="10">
        <f>I7*$C7</f>
        <v>101060</v>
      </c>
      <c r="K7" s="9"/>
      <c r="L7" s="10">
        <f>K7*$C7</f>
        <v>0</v>
      </c>
      <c r="M7" s="50" t="s">
        <v>46</v>
      </c>
      <c r="N7" s="51" t="s">
        <v>46</v>
      </c>
      <c r="O7" s="27">
        <v>98</v>
      </c>
      <c r="P7" s="10">
        <f>O7*$C7</f>
        <v>98000</v>
      </c>
    </row>
    <row r="8" spans="1:16" ht="22.5" customHeight="1" x14ac:dyDescent="0.25">
      <c r="A8" s="5" t="s">
        <v>25</v>
      </c>
      <c r="B8" s="6" t="s">
        <v>10</v>
      </c>
      <c r="C8" s="7">
        <v>1000</v>
      </c>
      <c r="D8" s="8" t="s">
        <v>2</v>
      </c>
      <c r="E8" s="27">
        <v>75</v>
      </c>
      <c r="F8" s="10">
        <f t="shared" ref="F8:H10" si="0">E8*$C8</f>
        <v>75000</v>
      </c>
      <c r="G8" s="27">
        <v>62</v>
      </c>
      <c r="H8" s="10">
        <f t="shared" si="0"/>
        <v>62000</v>
      </c>
      <c r="I8" s="49">
        <v>101.06</v>
      </c>
      <c r="J8" s="10">
        <f t="shared" ref="J8:J10" si="1">I8*$C8</f>
        <v>101060</v>
      </c>
      <c r="K8" s="9"/>
      <c r="L8" s="10">
        <f t="shared" ref="L8:L10" si="2">K8*$C8</f>
        <v>0</v>
      </c>
      <c r="M8" s="27">
        <v>93</v>
      </c>
      <c r="N8" s="10">
        <f t="shared" ref="N8:N10" si="3">M8*$C8</f>
        <v>93000</v>
      </c>
      <c r="O8" s="27">
        <v>89</v>
      </c>
      <c r="P8" s="10">
        <f t="shared" ref="P8:P10" si="4">O8*$C8</f>
        <v>89000</v>
      </c>
    </row>
    <row r="9" spans="1:16" ht="22.5" customHeight="1" x14ac:dyDescent="0.25">
      <c r="A9" s="5" t="s">
        <v>27</v>
      </c>
      <c r="B9" s="6" t="s">
        <v>7</v>
      </c>
      <c r="C9" s="7">
        <v>1000</v>
      </c>
      <c r="D9" s="8" t="s">
        <v>2</v>
      </c>
      <c r="E9" s="27">
        <v>77</v>
      </c>
      <c r="F9" s="10">
        <f t="shared" si="0"/>
        <v>77000</v>
      </c>
      <c r="G9" s="27">
        <v>62</v>
      </c>
      <c r="H9" s="10">
        <f t="shared" si="0"/>
        <v>62000</v>
      </c>
      <c r="I9" s="49">
        <v>101.06</v>
      </c>
      <c r="J9" s="10">
        <f t="shared" si="1"/>
        <v>101060</v>
      </c>
      <c r="K9" s="49">
        <v>80</v>
      </c>
      <c r="L9" s="10">
        <f t="shared" si="2"/>
        <v>80000</v>
      </c>
      <c r="M9" s="50" t="s">
        <v>46</v>
      </c>
      <c r="N9" s="51" t="s">
        <v>46</v>
      </c>
      <c r="O9" s="27">
        <v>98</v>
      </c>
      <c r="P9" s="10">
        <f t="shared" si="4"/>
        <v>98000</v>
      </c>
    </row>
    <row r="10" spans="1:16" ht="22.5" customHeight="1" x14ac:dyDescent="0.25">
      <c r="A10" s="5" t="s">
        <v>26</v>
      </c>
      <c r="B10" s="6" t="s">
        <v>9</v>
      </c>
      <c r="C10" s="7">
        <v>1000</v>
      </c>
      <c r="D10" s="8" t="s">
        <v>2</v>
      </c>
      <c r="E10" s="27">
        <v>76</v>
      </c>
      <c r="F10" s="10">
        <f t="shared" si="0"/>
        <v>76000</v>
      </c>
      <c r="G10" s="27">
        <v>62</v>
      </c>
      <c r="H10" s="10">
        <f t="shared" si="0"/>
        <v>62000</v>
      </c>
      <c r="I10" s="49">
        <v>101.06</v>
      </c>
      <c r="J10" s="10">
        <f t="shared" si="1"/>
        <v>101060</v>
      </c>
      <c r="K10" s="9"/>
      <c r="L10" s="10">
        <f t="shared" si="2"/>
        <v>0</v>
      </c>
      <c r="M10" s="27">
        <v>87</v>
      </c>
      <c r="N10" s="10">
        <f t="shared" si="3"/>
        <v>87000</v>
      </c>
      <c r="O10" s="27">
        <v>89</v>
      </c>
      <c r="P10" s="10">
        <f t="shared" si="4"/>
        <v>89000</v>
      </c>
    </row>
    <row r="11" spans="1:16" ht="22.5" customHeight="1" x14ac:dyDescent="0.25">
      <c r="A11" s="59" t="s">
        <v>16</v>
      </c>
      <c r="B11" s="60"/>
      <c r="C11" s="60"/>
      <c r="D11" s="60"/>
      <c r="E11" s="61"/>
      <c r="F11" s="11">
        <f>SUM(F7:F10)</f>
        <v>302000</v>
      </c>
      <c r="G11" s="37"/>
      <c r="H11" s="11">
        <f>SUM(H7:H10)</f>
        <v>246000</v>
      </c>
      <c r="J11" s="11">
        <f>SUM(J7:J10)</f>
        <v>404240</v>
      </c>
      <c r="L11" s="11">
        <f>SUM(L7:L10)</f>
        <v>80000</v>
      </c>
      <c r="N11" s="11">
        <f>SUM(N7:N10)</f>
        <v>180000</v>
      </c>
      <c r="P11" s="11">
        <f>SUM(P7:P10)</f>
        <v>374000</v>
      </c>
    </row>
    <row r="12" spans="1:16" ht="22.5" customHeight="1" x14ac:dyDescent="0.25">
      <c r="A12" s="12"/>
      <c r="B12" s="13"/>
      <c r="C12" s="13"/>
      <c r="D12" s="13"/>
      <c r="E12" s="13"/>
      <c r="F12" s="14"/>
      <c r="G12" s="37"/>
      <c r="H12" s="14"/>
      <c r="J12" s="14"/>
      <c r="K12" s="13"/>
      <c r="L12" s="14"/>
      <c r="N12" s="14"/>
      <c r="P12" s="14"/>
    </row>
    <row r="13" spans="1:16" ht="44.45" customHeight="1" x14ac:dyDescent="0.25">
      <c r="A13" s="62" t="s">
        <v>37</v>
      </c>
      <c r="B13" s="63"/>
      <c r="C13" s="63"/>
      <c r="D13" s="63"/>
      <c r="E13" s="28"/>
      <c r="F13" s="29"/>
      <c r="G13" s="32"/>
      <c r="H13" s="29"/>
      <c r="I13" s="45" t="s">
        <v>34</v>
      </c>
      <c r="J13" s="29"/>
      <c r="K13" s="28"/>
      <c r="L13" s="29"/>
      <c r="M13" s="45"/>
      <c r="N13" s="29"/>
      <c r="O13" s="45" t="s">
        <v>34</v>
      </c>
      <c r="P13" s="29"/>
    </row>
    <row r="14" spans="1:16" s="2" customFormat="1" ht="36" customHeight="1" x14ac:dyDescent="0.25">
      <c r="A14" s="3" t="s">
        <v>5</v>
      </c>
      <c r="B14" s="4" t="s">
        <v>8</v>
      </c>
      <c r="C14" s="4" t="s">
        <v>4</v>
      </c>
      <c r="D14" s="4" t="s">
        <v>0</v>
      </c>
      <c r="E14" s="4" t="s">
        <v>1</v>
      </c>
      <c r="F14" s="4" t="s">
        <v>3</v>
      </c>
      <c r="G14" s="33" t="s">
        <v>1</v>
      </c>
      <c r="H14" s="4" t="s">
        <v>3</v>
      </c>
      <c r="I14" s="33" t="s">
        <v>1</v>
      </c>
      <c r="J14" s="4" t="s">
        <v>3</v>
      </c>
      <c r="K14" s="4" t="s">
        <v>1</v>
      </c>
      <c r="L14" s="4" t="s">
        <v>3</v>
      </c>
      <c r="M14" s="33" t="s">
        <v>1</v>
      </c>
      <c r="N14" s="4" t="s">
        <v>3</v>
      </c>
      <c r="O14" s="33" t="s">
        <v>1</v>
      </c>
      <c r="P14" s="4" t="s">
        <v>3</v>
      </c>
    </row>
    <row r="15" spans="1:16" ht="22.5" customHeight="1" x14ac:dyDescent="0.25">
      <c r="A15" s="5" t="s">
        <v>24</v>
      </c>
      <c r="B15" s="6" t="s">
        <v>6</v>
      </c>
      <c r="C15" s="7">
        <v>25</v>
      </c>
      <c r="D15" s="8" t="s">
        <v>22</v>
      </c>
      <c r="E15" s="27">
        <v>820</v>
      </c>
      <c r="F15" s="10">
        <f>E15*$C15</f>
        <v>20500</v>
      </c>
      <c r="G15" s="27">
        <v>600</v>
      </c>
      <c r="H15" s="10">
        <f>G15*$C15</f>
        <v>15000</v>
      </c>
      <c r="I15" s="49">
        <v>909.56</v>
      </c>
      <c r="J15" s="10">
        <f>I15*$C15</f>
        <v>22739</v>
      </c>
      <c r="K15" s="9"/>
      <c r="L15" s="10">
        <f>K15*$C15</f>
        <v>0</v>
      </c>
      <c r="M15" s="50" t="s">
        <v>46</v>
      </c>
      <c r="N15" s="50" t="s">
        <v>46</v>
      </c>
      <c r="O15" s="27">
        <v>635</v>
      </c>
      <c r="P15" s="10">
        <f>O15*$C15</f>
        <v>15875</v>
      </c>
    </row>
    <row r="16" spans="1:16" ht="22.5" customHeight="1" x14ac:dyDescent="0.25">
      <c r="A16" s="5" t="s">
        <v>25</v>
      </c>
      <c r="B16" s="6" t="s">
        <v>10</v>
      </c>
      <c r="C16" s="7">
        <v>25</v>
      </c>
      <c r="D16" s="8" t="s">
        <v>22</v>
      </c>
      <c r="E16" s="27">
        <v>830</v>
      </c>
      <c r="F16" s="10">
        <f t="shared" ref="F16:H18" si="5">E16*$C16</f>
        <v>20750</v>
      </c>
      <c r="G16" s="27">
        <v>600</v>
      </c>
      <c r="H16" s="10">
        <f t="shared" si="5"/>
        <v>15000</v>
      </c>
      <c r="I16" s="49">
        <v>909.56</v>
      </c>
      <c r="J16" s="10">
        <f t="shared" ref="J16:J18" si="6">I16*$C16</f>
        <v>22739</v>
      </c>
      <c r="K16" s="9"/>
      <c r="L16" s="10">
        <f t="shared" ref="L16:L18" si="7">K16*$C16</f>
        <v>0</v>
      </c>
      <c r="M16" s="50" t="s">
        <v>46</v>
      </c>
      <c r="N16" s="50" t="s">
        <v>46</v>
      </c>
      <c r="O16" s="27">
        <v>575</v>
      </c>
      <c r="P16" s="10">
        <f t="shared" ref="P16:P18" si="8">O16*$C16</f>
        <v>14375</v>
      </c>
    </row>
    <row r="17" spans="1:16" ht="22.5" customHeight="1" x14ac:dyDescent="0.25">
      <c r="A17" s="5" t="s">
        <v>27</v>
      </c>
      <c r="B17" s="6" t="s">
        <v>7</v>
      </c>
      <c r="C17" s="7">
        <v>25</v>
      </c>
      <c r="D17" s="8" t="s">
        <v>22</v>
      </c>
      <c r="E17" s="27">
        <v>870</v>
      </c>
      <c r="F17" s="10">
        <f t="shared" si="5"/>
        <v>21750</v>
      </c>
      <c r="G17" s="50" t="s">
        <v>46</v>
      </c>
      <c r="H17" s="50" t="s">
        <v>46</v>
      </c>
      <c r="I17" s="49">
        <v>909.56</v>
      </c>
      <c r="J17" s="10">
        <f t="shared" si="6"/>
        <v>22739</v>
      </c>
      <c r="K17" s="9"/>
      <c r="L17" s="10">
        <f t="shared" si="7"/>
        <v>0</v>
      </c>
      <c r="M17" s="50" t="s">
        <v>46</v>
      </c>
      <c r="N17" s="50" t="s">
        <v>46</v>
      </c>
      <c r="O17" s="27">
        <v>635</v>
      </c>
      <c r="P17" s="10">
        <f t="shared" si="8"/>
        <v>15875</v>
      </c>
    </row>
    <row r="18" spans="1:16" ht="22.5" customHeight="1" x14ac:dyDescent="0.25">
      <c r="A18" s="5" t="s">
        <v>26</v>
      </c>
      <c r="B18" s="6" t="s">
        <v>9</v>
      </c>
      <c r="C18" s="7">
        <v>25</v>
      </c>
      <c r="D18" s="8" t="s">
        <v>22</v>
      </c>
      <c r="E18" s="27">
        <v>845</v>
      </c>
      <c r="F18" s="10">
        <f t="shared" si="5"/>
        <v>21125</v>
      </c>
      <c r="G18" s="50" t="s">
        <v>46</v>
      </c>
      <c r="H18" s="50" t="s">
        <v>46</v>
      </c>
      <c r="I18" s="49">
        <v>909.56</v>
      </c>
      <c r="J18" s="10">
        <f t="shared" si="6"/>
        <v>22739</v>
      </c>
      <c r="K18" s="9"/>
      <c r="L18" s="10">
        <f t="shared" si="7"/>
        <v>0</v>
      </c>
      <c r="M18" s="50" t="s">
        <v>46</v>
      </c>
      <c r="N18" s="50" t="s">
        <v>46</v>
      </c>
      <c r="O18" s="27">
        <v>575</v>
      </c>
      <c r="P18" s="10">
        <f t="shared" si="8"/>
        <v>14375</v>
      </c>
    </row>
    <row r="19" spans="1:16" ht="22.5" customHeight="1" x14ac:dyDescent="0.25">
      <c r="A19" s="59" t="s">
        <v>30</v>
      </c>
      <c r="B19" s="60"/>
      <c r="C19" s="60"/>
      <c r="D19" s="60"/>
      <c r="E19" s="61"/>
      <c r="F19" s="11">
        <f>SUM(F15:F18)</f>
        <v>84125</v>
      </c>
      <c r="G19" s="37"/>
      <c r="H19" s="11">
        <f>SUM(H15:H18)</f>
        <v>30000</v>
      </c>
      <c r="J19" s="11">
        <f>SUM(J15:J18)</f>
        <v>90956</v>
      </c>
      <c r="L19" s="11">
        <f>SUM(L15:L18)</f>
        <v>0</v>
      </c>
      <c r="N19" s="11">
        <f>SUM(N15:N18)</f>
        <v>0</v>
      </c>
      <c r="P19" s="11">
        <f>SUM(P15:P18)</f>
        <v>60500</v>
      </c>
    </row>
    <row r="20" spans="1:16" ht="22.5" customHeight="1" x14ac:dyDescent="0.25">
      <c r="A20" s="15"/>
      <c r="B20" s="16"/>
      <c r="C20" s="16"/>
      <c r="D20" s="16"/>
      <c r="E20" s="16"/>
      <c r="F20" s="14"/>
      <c r="G20" s="37"/>
      <c r="H20" s="14"/>
      <c r="J20" s="14"/>
      <c r="K20" s="16"/>
      <c r="L20" s="14"/>
      <c r="N20" s="14"/>
      <c r="P20" s="14"/>
    </row>
    <row r="21" spans="1:16" s="2" customFormat="1" ht="44.45" customHeight="1" x14ac:dyDescent="0.25">
      <c r="A21" s="62" t="s">
        <v>31</v>
      </c>
      <c r="B21" s="63"/>
      <c r="C21" s="63"/>
      <c r="D21" s="63"/>
      <c r="E21" s="28"/>
      <c r="F21" s="29"/>
      <c r="G21" s="45"/>
      <c r="H21" s="29"/>
      <c r="I21" s="45" t="s">
        <v>34</v>
      </c>
      <c r="J21" s="29"/>
      <c r="K21" s="28"/>
      <c r="L21" s="29"/>
      <c r="M21" s="45"/>
      <c r="N21" s="29"/>
      <c r="O21" s="45" t="s">
        <v>34</v>
      </c>
      <c r="P21" s="29"/>
    </row>
    <row r="22" spans="1:16" s="2" customFormat="1" ht="36" customHeight="1" x14ac:dyDescent="0.25">
      <c r="A22" s="3" t="s">
        <v>5</v>
      </c>
      <c r="B22" s="4" t="s">
        <v>8</v>
      </c>
      <c r="C22" s="4" t="s">
        <v>4</v>
      </c>
      <c r="D22" s="4" t="s">
        <v>0</v>
      </c>
      <c r="E22" s="4" t="s">
        <v>1</v>
      </c>
      <c r="F22" s="4" t="s">
        <v>3</v>
      </c>
      <c r="G22" s="33" t="s">
        <v>1</v>
      </c>
      <c r="H22" s="4" t="s">
        <v>3</v>
      </c>
      <c r="I22" s="33" t="s">
        <v>1</v>
      </c>
      <c r="J22" s="4" t="s">
        <v>3</v>
      </c>
      <c r="K22" s="4" t="s">
        <v>1</v>
      </c>
      <c r="L22" s="4" t="s">
        <v>3</v>
      </c>
      <c r="M22" s="33" t="s">
        <v>1</v>
      </c>
      <c r="N22" s="4" t="s">
        <v>3</v>
      </c>
      <c r="O22" s="33" t="s">
        <v>1</v>
      </c>
      <c r="P22" s="4" t="s">
        <v>3</v>
      </c>
    </row>
    <row r="23" spans="1:16" ht="22.5" customHeight="1" x14ac:dyDescent="0.25">
      <c r="A23" s="17" t="s">
        <v>18</v>
      </c>
      <c r="B23" s="6" t="s">
        <v>6</v>
      </c>
      <c r="C23" s="7">
        <v>50</v>
      </c>
      <c r="D23" s="8" t="s">
        <v>22</v>
      </c>
      <c r="E23" s="27">
        <v>974</v>
      </c>
      <c r="F23" s="10">
        <f>E23*$C23</f>
        <v>48700</v>
      </c>
      <c r="G23" s="27">
        <v>850</v>
      </c>
      <c r="H23" s="10">
        <f>G23*$C23</f>
        <v>42500</v>
      </c>
      <c r="I23" s="49">
        <v>1111.69</v>
      </c>
      <c r="J23" s="10">
        <f>I23*$C23</f>
        <v>55584.5</v>
      </c>
      <c r="K23" s="9"/>
      <c r="L23" s="10">
        <f>K23*$C23</f>
        <v>0</v>
      </c>
      <c r="M23" s="50" t="s">
        <v>46</v>
      </c>
      <c r="N23" s="50" t="s">
        <v>46</v>
      </c>
      <c r="O23" s="27">
        <v>1095</v>
      </c>
      <c r="P23" s="10">
        <f>O23*$C23</f>
        <v>54750</v>
      </c>
    </row>
    <row r="24" spans="1:16" ht="22.5" customHeight="1" x14ac:dyDescent="0.25">
      <c r="A24" s="17" t="s">
        <v>19</v>
      </c>
      <c r="B24" s="6" t="s">
        <v>10</v>
      </c>
      <c r="C24" s="7">
        <v>50</v>
      </c>
      <c r="D24" s="8" t="s">
        <v>22</v>
      </c>
      <c r="E24" s="27">
        <v>974</v>
      </c>
      <c r="F24" s="10">
        <f t="shared" ref="F24:H26" si="9">E24*$C24</f>
        <v>48700</v>
      </c>
      <c r="G24" s="27">
        <v>850</v>
      </c>
      <c r="H24" s="10">
        <f t="shared" si="9"/>
        <v>42500</v>
      </c>
      <c r="I24" s="49">
        <v>1111.69</v>
      </c>
      <c r="J24" s="10">
        <f t="shared" ref="J24:J26" si="10">I24*$C24</f>
        <v>55584.5</v>
      </c>
      <c r="K24" s="9"/>
      <c r="L24" s="10">
        <f t="shared" ref="L24:L26" si="11">K24*$C24</f>
        <v>0</v>
      </c>
      <c r="M24" s="50" t="s">
        <v>46</v>
      </c>
      <c r="N24" s="50" t="s">
        <v>46</v>
      </c>
      <c r="O24" s="27">
        <v>995</v>
      </c>
      <c r="P24" s="10">
        <f t="shared" ref="P24:P26" si="12">O24*$C24</f>
        <v>49750</v>
      </c>
    </row>
    <row r="25" spans="1:16" ht="22.5" customHeight="1" x14ac:dyDescent="0.25">
      <c r="A25" s="17" t="s">
        <v>20</v>
      </c>
      <c r="B25" s="6" t="s">
        <v>7</v>
      </c>
      <c r="C25" s="7">
        <v>50</v>
      </c>
      <c r="D25" s="8" t="s">
        <v>22</v>
      </c>
      <c r="E25" s="27">
        <v>999</v>
      </c>
      <c r="F25" s="10">
        <f t="shared" si="9"/>
        <v>49950</v>
      </c>
      <c r="G25" s="27">
        <v>900</v>
      </c>
      <c r="H25" s="10">
        <f t="shared" si="9"/>
        <v>45000</v>
      </c>
      <c r="I25" s="49">
        <v>1111.69</v>
      </c>
      <c r="J25" s="10">
        <f t="shared" si="10"/>
        <v>55584.5</v>
      </c>
      <c r="K25" s="9"/>
      <c r="L25" s="10">
        <f t="shared" si="11"/>
        <v>0</v>
      </c>
      <c r="M25" s="50" t="s">
        <v>46</v>
      </c>
      <c r="N25" s="50" t="s">
        <v>46</v>
      </c>
      <c r="O25" s="27">
        <v>1095</v>
      </c>
      <c r="P25" s="10">
        <f t="shared" si="12"/>
        <v>54750</v>
      </c>
    </row>
    <row r="26" spans="1:16" ht="22.5" customHeight="1" x14ac:dyDescent="0.25">
      <c r="A26" s="17" t="s">
        <v>21</v>
      </c>
      <c r="B26" s="6" t="s">
        <v>9</v>
      </c>
      <c r="C26" s="7">
        <v>50</v>
      </c>
      <c r="D26" s="8" t="s">
        <v>22</v>
      </c>
      <c r="E26" s="27">
        <v>984</v>
      </c>
      <c r="F26" s="10">
        <f t="shared" si="9"/>
        <v>49200</v>
      </c>
      <c r="G26" s="27">
        <v>900</v>
      </c>
      <c r="H26" s="10">
        <f t="shared" si="9"/>
        <v>45000</v>
      </c>
      <c r="I26" s="49">
        <v>1111.69</v>
      </c>
      <c r="J26" s="10">
        <f t="shared" si="10"/>
        <v>55584.5</v>
      </c>
      <c r="K26" s="9"/>
      <c r="L26" s="10">
        <f t="shared" si="11"/>
        <v>0</v>
      </c>
      <c r="M26" s="50" t="s">
        <v>46</v>
      </c>
      <c r="N26" s="50" t="s">
        <v>46</v>
      </c>
      <c r="O26" s="27">
        <v>995</v>
      </c>
      <c r="P26" s="10">
        <f t="shared" si="12"/>
        <v>49750</v>
      </c>
    </row>
    <row r="27" spans="1:16" ht="22.5" customHeight="1" x14ac:dyDescent="0.25">
      <c r="A27" s="69" t="s">
        <v>23</v>
      </c>
      <c r="B27" s="70"/>
      <c r="C27" s="70"/>
      <c r="D27" s="70"/>
      <c r="E27" s="71"/>
      <c r="F27" s="11">
        <f>SUM(F23:F26)</f>
        <v>196550</v>
      </c>
      <c r="G27" s="37"/>
      <c r="H27" s="11">
        <f>SUM(H23:H26)</f>
        <v>175000</v>
      </c>
      <c r="I27" s="47"/>
      <c r="J27" s="11">
        <f>SUM(J23:J26)</f>
        <v>222338</v>
      </c>
      <c r="L27" s="11">
        <f>SUM(L23:L26)</f>
        <v>0</v>
      </c>
      <c r="N27" s="11">
        <f>SUM(N23:N26)</f>
        <v>0</v>
      </c>
      <c r="P27" s="11">
        <f>SUM(P23:P26)</f>
        <v>209000</v>
      </c>
    </row>
    <row r="28" spans="1:16" ht="22.5" customHeight="1" x14ac:dyDescent="0.25">
      <c r="A28" s="18"/>
      <c r="B28" s="19"/>
      <c r="C28" s="19"/>
      <c r="D28" s="19"/>
      <c r="E28" s="19"/>
      <c r="F28" s="20"/>
      <c r="G28" s="37"/>
      <c r="H28" s="20"/>
      <c r="J28" s="21"/>
      <c r="K28" s="19"/>
      <c r="L28" s="20"/>
      <c r="N28" s="20"/>
      <c r="P28" s="21"/>
    </row>
    <row r="29" spans="1:16" s="2" customFormat="1" ht="44.45" customHeight="1" x14ac:dyDescent="0.25">
      <c r="A29" s="62" t="s">
        <v>11</v>
      </c>
      <c r="B29" s="63"/>
      <c r="C29" s="63"/>
      <c r="D29" s="63"/>
      <c r="E29" s="28"/>
      <c r="F29" s="29"/>
      <c r="G29" s="32"/>
      <c r="H29" s="29"/>
      <c r="I29" s="45" t="s">
        <v>34</v>
      </c>
      <c r="J29" s="29"/>
      <c r="K29" s="28"/>
      <c r="L29" s="29"/>
      <c r="M29" s="45"/>
      <c r="N29" s="29"/>
      <c r="O29" s="45" t="s">
        <v>34</v>
      </c>
      <c r="P29" s="29"/>
    </row>
    <row r="30" spans="1:16" s="2" customFormat="1" ht="36" customHeight="1" x14ac:dyDescent="0.25">
      <c r="A30" s="3" t="s">
        <v>5</v>
      </c>
      <c r="B30" s="4" t="s">
        <v>8</v>
      </c>
      <c r="C30" s="4" t="s">
        <v>4</v>
      </c>
      <c r="D30" s="4" t="s">
        <v>0</v>
      </c>
      <c r="E30" s="4" t="s">
        <v>1</v>
      </c>
      <c r="F30" s="4" t="s">
        <v>3</v>
      </c>
      <c r="G30" s="33" t="s">
        <v>1</v>
      </c>
      <c r="H30" s="4" t="s">
        <v>3</v>
      </c>
      <c r="I30" s="33" t="s">
        <v>1</v>
      </c>
      <c r="J30" s="4" t="s">
        <v>3</v>
      </c>
      <c r="K30" s="4" t="s">
        <v>1</v>
      </c>
      <c r="L30" s="4" t="s">
        <v>3</v>
      </c>
      <c r="M30" s="33" t="s">
        <v>1</v>
      </c>
      <c r="N30" s="4" t="s">
        <v>3</v>
      </c>
      <c r="O30" s="33" t="s">
        <v>1</v>
      </c>
      <c r="P30" s="4" t="s">
        <v>3</v>
      </c>
    </row>
    <row r="31" spans="1:16" ht="22.5" customHeight="1" x14ac:dyDescent="0.25">
      <c r="A31" s="17" t="s">
        <v>12</v>
      </c>
      <c r="B31" s="6" t="s">
        <v>6</v>
      </c>
      <c r="C31" s="7">
        <v>1000</v>
      </c>
      <c r="D31" s="8" t="s">
        <v>2</v>
      </c>
      <c r="E31" s="27">
        <v>42</v>
      </c>
      <c r="F31" s="10">
        <f>E31*$C31</f>
        <v>42000</v>
      </c>
      <c r="G31" s="27">
        <v>51</v>
      </c>
      <c r="H31" s="10">
        <f>G31*$C31</f>
        <v>51000</v>
      </c>
      <c r="I31" s="49">
        <v>101.06</v>
      </c>
      <c r="J31" s="10">
        <f>I31*$C31</f>
        <v>101060</v>
      </c>
      <c r="K31" s="9"/>
      <c r="L31" s="10">
        <f>K31*$C31</f>
        <v>0</v>
      </c>
      <c r="M31" s="27">
        <v>85</v>
      </c>
      <c r="N31" s="10">
        <f>M31*$C31</f>
        <v>85000</v>
      </c>
      <c r="O31" s="27">
        <v>82.5</v>
      </c>
      <c r="P31" s="10">
        <f>O31*$C31</f>
        <v>82500</v>
      </c>
    </row>
    <row r="32" spans="1:16" ht="22.5" customHeight="1" x14ac:dyDescent="0.25">
      <c r="A32" s="17" t="s">
        <v>13</v>
      </c>
      <c r="B32" s="6" t="s">
        <v>10</v>
      </c>
      <c r="C32" s="7">
        <v>1000</v>
      </c>
      <c r="D32" s="8" t="s">
        <v>2</v>
      </c>
      <c r="E32" s="27">
        <v>40</v>
      </c>
      <c r="F32" s="10">
        <f t="shared" ref="F32:F34" si="13">E32*$C32</f>
        <v>40000</v>
      </c>
      <c r="G32" s="27">
        <v>51</v>
      </c>
      <c r="H32" s="10">
        <f t="shared" ref="H32:H34" si="14">G32*$C32</f>
        <v>51000</v>
      </c>
      <c r="I32" s="49">
        <v>101.06</v>
      </c>
      <c r="J32" s="10">
        <f t="shared" ref="J32:J34" si="15">I32*$C32</f>
        <v>101060</v>
      </c>
      <c r="K32" s="9"/>
      <c r="L32" s="10">
        <f t="shared" ref="L32:L34" si="16">K32*$C32</f>
        <v>0</v>
      </c>
      <c r="M32" s="27">
        <v>85</v>
      </c>
      <c r="N32" s="10">
        <f t="shared" ref="N32:N34" si="17">M32*$C32</f>
        <v>85000</v>
      </c>
      <c r="O32" s="27">
        <v>82.5</v>
      </c>
      <c r="P32" s="10">
        <f t="shared" ref="P32:P34" si="18">O32*$C32</f>
        <v>82500</v>
      </c>
    </row>
    <row r="33" spans="1:16" ht="22.5" customHeight="1" x14ac:dyDescent="0.25">
      <c r="A33" s="17" t="s">
        <v>14</v>
      </c>
      <c r="B33" s="6" t="s">
        <v>7</v>
      </c>
      <c r="C33" s="7">
        <v>1000</v>
      </c>
      <c r="D33" s="8" t="s">
        <v>2</v>
      </c>
      <c r="E33" s="27">
        <v>44</v>
      </c>
      <c r="F33" s="10">
        <f t="shared" si="13"/>
        <v>44000</v>
      </c>
      <c r="G33" s="27">
        <v>51</v>
      </c>
      <c r="H33" s="10">
        <f t="shared" si="14"/>
        <v>51000</v>
      </c>
      <c r="I33" s="49">
        <v>101.06</v>
      </c>
      <c r="J33" s="10">
        <f t="shared" si="15"/>
        <v>101060</v>
      </c>
      <c r="K33" s="49">
        <v>72</v>
      </c>
      <c r="L33" s="10">
        <f t="shared" si="16"/>
        <v>72000</v>
      </c>
      <c r="M33" s="27">
        <v>85</v>
      </c>
      <c r="N33" s="10">
        <f t="shared" si="17"/>
        <v>85000</v>
      </c>
      <c r="O33" s="27">
        <v>82.5</v>
      </c>
      <c r="P33" s="10">
        <f t="shared" si="18"/>
        <v>82500</v>
      </c>
    </row>
    <row r="34" spans="1:16" ht="22.5" customHeight="1" x14ac:dyDescent="0.25">
      <c r="A34" s="17" t="s">
        <v>15</v>
      </c>
      <c r="B34" s="6" t="s">
        <v>9</v>
      </c>
      <c r="C34" s="7">
        <v>1000</v>
      </c>
      <c r="D34" s="8" t="s">
        <v>2</v>
      </c>
      <c r="E34" s="27">
        <v>42</v>
      </c>
      <c r="F34" s="10">
        <f t="shared" si="13"/>
        <v>42000</v>
      </c>
      <c r="G34" s="27">
        <v>51</v>
      </c>
      <c r="H34" s="10">
        <f t="shared" si="14"/>
        <v>51000</v>
      </c>
      <c r="I34" s="49">
        <v>101.06</v>
      </c>
      <c r="J34" s="10">
        <f t="shared" si="15"/>
        <v>101060</v>
      </c>
      <c r="K34" s="9"/>
      <c r="L34" s="10">
        <f t="shared" si="16"/>
        <v>0</v>
      </c>
      <c r="M34" s="27">
        <v>79</v>
      </c>
      <c r="N34" s="10">
        <f t="shared" si="17"/>
        <v>79000</v>
      </c>
      <c r="O34" s="27">
        <v>82.5</v>
      </c>
      <c r="P34" s="10">
        <f t="shared" si="18"/>
        <v>82500</v>
      </c>
    </row>
    <row r="35" spans="1:16" ht="22.5" customHeight="1" x14ac:dyDescent="0.25">
      <c r="A35" s="59" t="s">
        <v>17</v>
      </c>
      <c r="B35" s="60"/>
      <c r="C35" s="60"/>
      <c r="D35" s="60"/>
      <c r="E35" s="61"/>
      <c r="F35" s="11">
        <f>SUM(F31:F34)</f>
        <v>168000</v>
      </c>
      <c r="G35" s="37"/>
      <c r="H35" s="11">
        <f>SUM(H31:H34)</f>
        <v>204000</v>
      </c>
      <c r="I35" s="47"/>
      <c r="J35" s="11">
        <f>SUM(J31:J34)</f>
        <v>404240</v>
      </c>
      <c r="L35" s="11">
        <f>SUM(L31:L34)</f>
        <v>72000</v>
      </c>
      <c r="N35" s="11">
        <f>SUM(N31:N34)</f>
        <v>334000</v>
      </c>
      <c r="P35" s="11">
        <f>SUM(P31:P34)</f>
        <v>330000</v>
      </c>
    </row>
    <row r="36" spans="1:16" ht="22.5" customHeight="1" x14ac:dyDescent="0.25">
      <c r="A36" s="18"/>
      <c r="B36" s="19"/>
      <c r="C36" s="19"/>
      <c r="D36" s="19"/>
      <c r="E36" s="19"/>
      <c r="F36" s="20"/>
      <c r="G36" s="37"/>
      <c r="H36" s="20"/>
      <c r="J36" s="21"/>
      <c r="K36" s="19"/>
      <c r="L36" s="20"/>
      <c r="N36" s="20"/>
      <c r="P36" s="21"/>
    </row>
    <row r="37" spans="1:16" s="2" customFormat="1" ht="44.45" customHeight="1" x14ac:dyDescent="0.25">
      <c r="A37" s="62" t="s">
        <v>28</v>
      </c>
      <c r="B37" s="63"/>
      <c r="C37" s="63"/>
      <c r="D37" s="63"/>
      <c r="E37" s="28"/>
      <c r="F37" s="29"/>
      <c r="G37" s="32"/>
      <c r="H37" s="29"/>
      <c r="I37" s="45" t="s">
        <v>34</v>
      </c>
      <c r="J37" s="29"/>
      <c r="K37" s="28"/>
      <c r="L37" s="29"/>
      <c r="M37" s="45"/>
      <c r="N37" s="29"/>
      <c r="O37" s="45" t="s">
        <v>34</v>
      </c>
      <c r="P37" s="29"/>
    </row>
    <row r="38" spans="1:16" s="2" customFormat="1" ht="36" customHeight="1" x14ac:dyDescent="0.25">
      <c r="A38" s="3" t="s">
        <v>5</v>
      </c>
      <c r="B38" s="4" t="s">
        <v>8</v>
      </c>
      <c r="C38" s="4" t="s">
        <v>4</v>
      </c>
      <c r="D38" s="4" t="s">
        <v>0</v>
      </c>
      <c r="E38" s="4" t="s">
        <v>1</v>
      </c>
      <c r="F38" s="4" t="s">
        <v>3</v>
      </c>
      <c r="G38" s="33" t="s">
        <v>1</v>
      </c>
      <c r="H38" s="4" t="s">
        <v>3</v>
      </c>
      <c r="I38" s="33" t="s">
        <v>1</v>
      </c>
      <c r="J38" s="4" t="s">
        <v>3</v>
      </c>
      <c r="K38" s="4" t="s">
        <v>1</v>
      </c>
      <c r="L38" s="4" t="s">
        <v>3</v>
      </c>
      <c r="M38" s="33" t="s">
        <v>1</v>
      </c>
      <c r="N38" s="4" t="s">
        <v>3</v>
      </c>
      <c r="O38" s="33" t="s">
        <v>1</v>
      </c>
      <c r="P38" s="4" t="s">
        <v>3</v>
      </c>
    </row>
    <row r="39" spans="1:16" ht="22.5" customHeight="1" x14ac:dyDescent="0.25">
      <c r="A39" s="17" t="s">
        <v>12</v>
      </c>
      <c r="B39" s="6" t="s">
        <v>6</v>
      </c>
      <c r="C39" s="7">
        <v>15</v>
      </c>
      <c r="D39" s="8" t="s">
        <v>22</v>
      </c>
      <c r="E39" s="27">
        <v>1540</v>
      </c>
      <c r="F39" s="10">
        <f>E39*$C39</f>
        <v>23100</v>
      </c>
      <c r="G39" s="50" t="s">
        <v>46</v>
      </c>
      <c r="H39" s="50" t="s">
        <v>46</v>
      </c>
      <c r="I39" s="49">
        <v>3233.99</v>
      </c>
      <c r="J39" s="10">
        <f>I39*$C39</f>
        <v>48509.85</v>
      </c>
      <c r="K39" s="9"/>
      <c r="L39" s="10">
        <f>K39*$C39</f>
        <v>0</v>
      </c>
      <c r="M39" s="50" t="s">
        <v>46</v>
      </c>
      <c r="N39" s="50" t="s">
        <v>46</v>
      </c>
      <c r="O39" s="27">
        <v>1600</v>
      </c>
      <c r="P39" s="10">
        <f>O39*$C39</f>
        <v>24000</v>
      </c>
    </row>
    <row r="40" spans="1:16" ht="22.5" customHeight="1" x14ac:dyDescent="0.25">
      <c r="A40" s="17" t="s">
        <v>13</v>
      </c>
      <c r="B40" s="6" t="s">
        <v>10</v>
      </c>
      <c r="C40" s="7">
        <v>15</v>
      </c>
      <c r="D40" s="8" t="s">
        <v>22</v>
      </c>
      <c r="E40" s="27">
        <v>1540</v>
      </c>
      <c r="F40" s="10">
        <f t="shared" ref="F40:F42" si="19">E40*$C40</f>
        <v>23100</v>
      </c>
      <c r="G40" s="50" t="s">
        <v>46</v>
      </c>
      <c r="H40" s="50" t="s">
        <v>46</v>
      </c>
      <c r="I40" s="49">
        <v>3233.99</v>
      </c>
      <c r="J40" s="10">
        <f t="shared" ref="J40:J42" si="20">I40*$C40</f>
        <v>48509.85</v>
      </c>
      <c r="K40" s="9"/>
      <c r="L40" s="10">
        <f t="shared" ref="L40:L42" si="21">K40*$C40</f>
        <v>0</v>
      </c>
      <c r="M40" s="50" t="s">
        <v>46</v>
      </c>
      <c r="N40" s="50" t="s">
        <v>46</v>
      </c>
      <c r="O40" s="27">
        <v>1600</v>
      </c>
      <c r="P40" s="10">
        <f t="shared" ref="P40:P42" si="22">O40*$C40</f>
        <v>24000</v>
      </c>
    </row>
    <row r="41" spans="1:16" ht="22.5" customHeight="1" x14ac:dyDescent="0.25">
      <c r="A41" s="17" t="s">
        <v>14</v>
      </c>
      <c r="B41" s="6" t="s">
        <v>7</v>
      </c>
      <c r="C41" s="7">
        <v>15</v>
      </c>
      <c r="D41" s="8" t="s">
        <v>22</v>
      </c>
      <c r="E41" s="27">
        <v>1896</v>
      </c>
      <c r="F41" s="10">
        <f t="shared" si="19"/>
        <v>28440</v>
      </c>
      <c r="G41" s="50" t="s">
        <v>46</v>
      </c>
      <c r="H41" s="50" t="s">
        <v>46</v>
      </c>
      <c r="I41" s="49">
        <v>3233.99</v>
      </c>
      <c r="J41" s="10">
        <f t="shared" si="20"/>
        <v>48509.85</v>
      </c>
      <c r="K41" s="9"/>
      <c r="L41" s="10">
        <f t="shared" si="21"/>
        <v>0</v>
      </c>
      <c r="M41" s="50" t="s">
        <v>46</v>
      </c>
      <c r="N41" s="50" t="s">
        <v>46</v>
      </c>
      <c r="O41" s="27">
        <v>1600</v>
      </c>
      <c r="P41" s="10">
        <f t="shared" si="22"/>
        <v>24000</v>
      </c>
    </row>
    <row r="42" spans="1:16" ht="22.5" customHeight="1" x14ac:dyDescent="0.25">
      <c r="A42" s="17" t="s">
        <v>15</v>
      </c>
      <c r="B42" s="6" t="s">
        <v>9</v>
      </c>
      <c r="C42" s="7">
        <v>15</v>
      </c>
      <c r="D42" s="8" t="s">
        <v>22</v>
      </c>
      <c r="E42" s="27">
        <v>1794</v>
      </c>
      <c r="F42" s="10">
        <f t="shared" si="19"/>
        <v>26910</v>
      </c>
      <c r="G42" s="50" t="s">
        <v>46</v>
      </c>
      <c r="H42" s="50" t="s">
        <v>46</v>
      </c>
      <c r="I42" s="49">
        <v>3233.99</v>
      </c>
      <c r="J42" s="10">
        <f t="shared" si="20"/>
        <v>48509.85</v>
      </c>
      <c r="K42" s="9"/>
      <c r="L42" s="10">
        <f t="shared" si="21"/>
        <v>0</v>
      </c>
      <c r="M42" s="50" t="s">
        <v>46</v>
      </c>
      <c r="N42" s="50" t="s">
        <v>46</v>
      </c>
      <c r="O42" s="27">
        <v>1600</v>
      </c>
      <c r="P42" s="10">
        <f t="shared" si="22"/>
        <v>24000</v>
      </c>
    </row>
    <row r="43" spans="1:16" ht="22.5" customHeight="1" x14ac:dyDescent="0.25">
      <c r="A43" s="59" t="s">
        <v>29</v>
      </c>
      <c r="B43" s="60"/>
      <c r="C43" s="60"/>
      <c r="D43" s="60"/>
      <c r="E43" s="61"/>
      <c r="F43" s="11">
        <f>SUM(F39:F42)</f>
        <v>101550</v>
      </c>
      <c r="H43" s="11">
        <f>SUM(H39:H42)</f>
        <v>0</v>
      </c>
      <c r="J43" s="11">
        <f>SUM(J39:J42)</f>
        <v>194039.4</v>
      </c>
      <c r="L43" s="11">
        <f>SUM(L39:L42)</f>
        <v>0</v>
      </c>
      <c r="N43" s="11">
        <f>SUM(N39:N42)</f>
        <v>0</v>
      </c>
      <c r="P43" s="11">
        <f>SUM(P39:P42)</f>
        <v>96000</v>
      </c>
    </row>
    <row r="44" spans="1:16" ht="22.5" customHeight="1" x14ac:dyDescent="0.25">
      <c r="A44" s="1"/>
    </row>
    <row r="45" spans="1:16" ht="22.5" customHeight="1" x14ac:dyDescent="0.25">
      <c r="A45" s="66" t="s">
        <v>32</v>
      </c>
      <c r="B45" s="67"/>
      <c r="C45" s="67"/>
      <c r="D45" s="67"/>
      <c r="E45" s="68"/>
      <c r="F45" s="22">
        <f>F43+F35+F27+F19+F11</f>
        <v>852225</v>
      </c>
      <c r="G45" s="23"/>
      <c r="H45" s="22">
        <f>H43+H35+H27+H19+H11</f>
        <v>655000</v>
      </c>
      <c r="I45" s="48"/>
      <c r="J45" s="22">
        <f>J43+J35+J27+J19+J11</f>
        <v>1315813.3999999999</v>
      </c>
      <c r="L45" s="22">
        <f>L43+L35+L27+L19+L11</f>
        <v>152000</v>
      </c>
      <c r="M45" s="48"/>
      <c r="N45" s="22">
        <f>N43+N35+N27+N19+N11</f>
        <v>514000</v>
      </c>
      <c r="O45" s="48"/>
      <c r="P45" s="22">
        <f>P43+P35+P27+P19+P11</f>
        <v>1069500</v>
      </c>
    </row>
  </sheetData>
  <mergeCells count="17">
    <mergeCell ref="A43:E43"/>
    <mergeCell ref="A45:E45"/>
    <mergeCell ref="A35:E35"/>
    <mergeCell ref="A37:D37"/>
    <mergeCell ref="A27:E27"/>
    <mergeCell ref="A29:D29"/>
    <mergeCell ref="A19:E19"/>
    <mergeCell ref="A21:D21"/>
    <mergeCell ref="O5:P5"/>
    <mergeCell ref="A11:E11"/>
    <mergeCell ref="A13:D13"/>
    <mergeCell ref="A5:D5"/>
    <mergeCell ref="E5:F5"/>
    <mergeCell ref="G5:H5"/>
    <mergeCell ref="I5:J5"/>
    <mergeCell ref="K5:L5"/>
    <mergeCell ref="M5:N5"/>
  </mergeCells>
  <pageMargins left="0.7" right="0.7" top="0.75" bottom="0.75" header="0.3" footer="0.3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44EA-F78C-46D3-9977-854A2E54652F}">
  <sheetPr>
    <tabColor rgb="FFFFFF00"/>
    <pageSetUpPr fitToPage="1"/>
  </sheetPr>
  <dimension ref="A1:P45"/>
  <sheetViews>
    <sheetView showGridLines="0" tabSelected="1" topLeftCell="A25" workbookViewId="0">
      <selection activeCell="I38" sqref="I38"/>
    </sheetView>
  </sheetViews>
  <sheetFormatPr defaultColWidth="8.7109375" defaultRowHeight="13.5" x14ac:dyDescent="0.25"/>
  <cols>
    <col min="1" max="1" width="13.140625" style="24" customWidth="1"/>
    <col min="2" max="2" width="26.140625" style="1" customWidth="1"/>
    <col min="3" max="3" width="20.7109375" style="1" bestFit="1" customWidth="1"/>
    <col min="4" max="4" width="17.85546875" style="1" bestFit="1" customWidth="1"/>
    <col min="5" max="8" width="19.7109375" style="1" customWidth="1"/>
    <col min="9" max="9" width="19.7109375" style="37" customWidth="1"/>
    <col min="10" max="12" width="19.7109375" style="1" customWidth="1"/>
    <col min="13" max="13" width="19.7109375" style="37" customWidth="1"/>
    <col min="14" max="16" width="19.7109375" style="1" customWidth="1"/>
    <col min="17" max="16384" width="8.7109375" style="1"/>
  </cols>
  <sheetData>
    <row r="1" spans="1:16" s="26" customFormat="1" ht="20.100000000000001" customHeight="1" x14ac:dyDescent="0.25">
      <c r="A1" s="25" t="s">
        <v>38</v>
      </c>
      <c r="B1" s="25"/>
      <c r="C1" s="25"/>
      <c r="D1" s="25"/>
      <c r="I1" s="46"/>
      <c r="M1" s="46"/>
    </row>
    <row r="2" spans="1:16" s="26" customFormat="1" ht="20.100000000000001" customHeight="1" thickBot="1" x14ac:dyDescent="0.3">
      <c r="A2" s="25" t="s">
        <v>39</v>
      </c>
      <c r="B2" s="25"/>
      <c r="D2" s="25"/>
      <c r="I2" s="46"/>
      <c r="M2" s="46"/>
    </row>
    <row r="3" spans="1:16" s="26" customFormat="1" ht="20.100000000000001" customHeight="1" thickBot="1" x14ac:dyDescent="0.3">
      <c r="A3" s="58" t="s">
        <v>35</v>
      </c>
      <c r="B3" s="25"/>
      <c r="C3" s="25"/>
      <c r="D3" s="25"/>
      <c r="I3" s="46"/>
      <c r="M3" s="46"/>
    </row>
    <row r="5" spans="1:16" s="2" customFormat="1" ht="44.45" customHeight="1" x14ac:dyDescent="0.25">
      <c r="A5" s="62" t="s">
        <v>36</v>
      </c>
      <c r="B5" s="63"/>
      <c r="C5" s="63"/>
      <c r="D5" s="63"/>
      <c r="E5" s="64" t="s">
        <v>40</v>
      </c>
      <c r="F5" s="65"/>
      <c r="G5" s="64" t="s">
        <v>41</v>
      </c>
      <c r="H5" s="65"/>
      <c r="I5" s="64" t="s">
        <v>42</v>
      </c>
      <c r="J5" s="65"/>
      <c r="K5" s="64" t="s">
        <v>43</v>
      </c>
      <c r="L5" s="65"/>
      <c r="M5" s="64" t="s">
        <v>44</v>
      </c>
      <c r="N5" s="65"/>
      <c r="O5" s="64" t="s">
        <v>45</v>
      </c>
      <c r="P5" s="65"/>
    </row>
    <row r="6" spans="1:16" s="2" customFormat="1" ht="36" customHeight="1" x14ac:dyDescent="0.25">
      <c r="A6" s="3" t="s">
        <v>5</v>
      </c>
      <c r="B6" s="4" t="s">
        <v>8</v>
      </c>
      <c r="C6" s="4" t="s">
        <v>4</v>
      </c>
      <c r="D6" s="4" t="s">
        <v>0</v>
      </c>
      <c r="E6" s="4" t="s">
        <v>1</v>
      </c>
      <c r="F6" s="4" t="s">
        <v>3</v>
      </c>
      <c r="G6" s="4" t="s">
        <v>1</v>
      </c>
      <c r="H6" s="4" t="s">
        <v>3</v>
      </c>
      <c r="I6" s="33" t="s">
        <v>1</v>
      </c>
      <c r="J6" s="4" t="s">
        <v>3</v>
      </c>
      <c r="K6" s="4" t="s">
        <v>1</v>
      </c>
      <c r="L6" s="4" t="s">
        <v>3</v>
      </c>
      <c r="M6" s="33" t="s">
        <v>1</v>
      </c>
      <c r="N6" s="4" t="s">
        <v>3</v>
      </c>
      <c r="O6" s="4" t="s">
        <v>1</v>
      </c>
      <c r="P6" s="4" t="s">
        <v>3</v>
      </c>
    </row>
    <row r="7" spans="1:16" ht="22.5" customHeight="1" x14ac:dyDescent="0.25">
      <c r="A7" s="5" t="s">
        <v>24</v>
      </c>
      <c r="B7" s="6" t="s">
        <v>6</v>
      </c>
      <c r="C7" s="7">
        <v>1000</v>
      </c>
      <c r="D7" s="8" t="s">
        <v>2</v>
      </c>
      <c r="E7" s="27">
        <v>76</v>
      </c>
      <c r="F7" s="10">
        <f>E7*$C7</f>
        <v>76000</v>
      </c>
      <c r="G7" s="27">
        <v>60</v>
      </c>
      <c r="H7" s="10">
        <f>G7*$C7</f>
        <v>60000</v>
      </c>
      <c r="I7" s="49">
        <v>106.12</v>
      </c>
      <c r="J7" s="10">
        <f>I7*$C7</f>
        <v>106120</v>
      </c>
      <c r="K7" s="9"/>
      <c r="L7" s="10">
        <f>K7*$C7</f>
        <v>0</v>
      </c>
      <c r="M7" s="50" t="s">
        <v>46</v>
      </c>
      <c r="N7" s="51" t="s">
        <v>46</v>
      </c>
      <c r="O7" s="27">
        <v>103</v>
      </c>
      <c r="P7" s="10">
        <f>O7*$C7</f>
        <v>103000</v>
      </c>
    </row>
    <row r="8" spans="1:16" ht="22.5" customHeight="1" x14ac:dyDescent="0.25">
      <c r="A8" s="5" t="s">
        <v>25</v>
      </c>
      <c r="B8" s="6" t="s">
        <v>10</v>
      </c>
      <c r="C8" s="7">
        <v>1000</v>
      </c>
      <c r="D8" s="8" t="s">
        <v>2</v>
      </c>
      <c r="E8" s="27">
        <v>77</v>
      </c>
      <c r="F8" s="10">
        <f t="shared" ref="F8:H10" si="0">E8*$C8</f>
        <v>77000</v>
      </c>
      <c r="G8" s="27">
        <v>62</v>
      </c>
      <c r="H8" s="10">
        <f t="shared" si="0"/>
        <v>62000</v>
      </c>
      <c r="I8" s="49">
        <v>106.12</v>
      </c>
      <c r="J8" s="10">
        <f t="shared" ref="J8:J10" si="1">I8*$C8</f>
        <v>106120</v>
      </c>
      <c r="K8" s="9"/>
      <c r="L8" s="10">
        <f t="shared" ref="L8" si="2">K8*$C8</f>
        <v>0</v>
      </c>
      <c r="M8" s="27">
        <v>95</v>
      </c>
      <c r="N8" s="10">
        <f t="shared" ref="N8:N10" si="3">M8*$C8</f>
        <v>95000</v>
      </c>
      <c r="O8" s="27">
        <v>93.5</v>
      </c>
      <c r="P8" s="10">
        <f t="shared" ref="P8" si="4">O8*$C8</f>
        <v>93500</v>
      </c>
    </row>
    <row r="9" spans="1:16" ht="22.5" customHeight="1" x14ac:dyDescent="0.25">
      <c r="A9" s="5" t="s">
        <v>27</v>
      </c>
      <c r="B9" s="6" t="s">
        <v>7</v>
      </c>
      <c r="C9" s="7">
        <v>1000</v>
      </c>
      <c r="D9" s="8" t="s">
        <v>2</v>
      </c>
      <c r="E9" s="27">
        <v>79</v>
      </c>
      <c r="F9" s="10">
        <f t="shared" si="0"/>
        <v>79000</v>
      </c>
      <c r="G9" s="27">
        <v>62</v>
      </c>
      <c r="H9" s="10">
        <f t="shared" si="0"/>
        <v>62000</v>
      </c>
      <c r="I9" s="49">
        <v>106.12</v>
      </c>
      <c r="J9" s="10">
        <f t="shared" si="1"/>
        <v>106120</v>
      </c>
      <c r="K9" s="49">
        <v>86</v>
      </c>
      <c r="L9" s="10">
        <f t="shared" ref="L9" si="5">K9*$C9</f>
        <v>86000</v>
      </c>
      <c r="M9" s="50" t="s">
        <v>46</v>
      </c>
      <c r="N9" s="51" t="s">
        <v>46</v>
      </c>
      <c r="O9" s="27">
        <v>103</v>
      </c>
      <c r="P9" s="10">
        <f t="shared" ref="P9" si="6">O9*$C9</f>
        <v>103000</v>
      </c>
    </row>
    <row r="10" spans="1:16" ht="22.5" customHeight="1" x14ac:dyDescent="0.25">
      <c r="A10" s="5" t="s">
        <v>26</v>
      </c>
      <c r="B10" s="6" t="s">
        <v>9</v>
      </c>
      <c r="C10" s="7">
        <v>1000</v>
      </c>
      <c r="D10" s="8" t="s">
        <v>2</v>
      </c>
      <c r="E10" s="27">
        <v>78</v>
      </c>
      <c r="F10" s="10">
        <f t="shared" si="0"/>
        <v>78000</v>
      </c>
      <c r="G10" s="27">
        <v>62</v>
      </c>
      <c r="H10" s="10">
        <f t="shared" si="0"/>
        <v>62000</v>
      </c>
      <c r="I10" s="49">
        <v>106.12</v>
      </c>
      <c r="J10" s="10">
        <f t="shared" si="1"/>
        <v>106120</v>
      </c>
      <c r="K10" s="9"/>
      <c r="L10" s="10">
        <f t="shared" ref="L10" si="7">K10*$C10</f>
        <v>0</v>
      </c>
      <c r="M10" s="27">
        <v>89</v>
      </c>
      <c r="N10" s="10">
        <f t="shared" si="3"/>
        <v>89000</v>
      </c>
      <c r="O10" s="27">
        <v>93.5</v>
      </c>
      <c r="P10" s="10">
        <f t="shared" ref="P10" si="8">O10*$C10</f>
        <v>93500</v>
      </c>
    </row>
    <row r="11" spans="1:16" ht="22.5" customHeight="1" x14ac:dyDescent="0.25">
      <c r="A11" s="59" t="s">
        <v>16</v>
      </c>
      <c r="B11" s="60"/>
      <c r="C11" s="60"/>
      <c r="D11" s="60"/>
      <c r="E11" s="61"/>
      <c r="F11" s="11">
        <f>SUM(F7:F10)</f>
        <v>310000</v>
      </c>
      <c r="G11" s="37"/>
      <c r="H11" s="11">
        <f>SUM(H7:H10)</f>
        <v>246000</v>
      </c>
      <c r="J11" s="11">
        <f>SUM(J7:J10)</f>
        <v>424480</v>
      </c>
      <c r="L11" s="11">
        <f>SUM(L7:L10)</f>
        <v>86000</v>
      </c>
      <c r="N11" s="11">
        <f>SUM(N7:N10)</f>
        <v>184000</v>
      </c>
      <c r="O11" s="37"/>
      <c r="P11" s="11">
        <f>SUM(P7:P10)</f>
        <v>393000</v>
      </c>
    </row>
    <row r="12" spans="1:16" ht="22.5" customHeight="1" x14ac:dyDescent="0.25">
      <c r="A12" s="12"/>
      <c r="B12" s="13"/>
      <c r="C12" s="13"/>
      <c r="D12" s="13"/>
      <c r="E12" s="13"/>
      <c r="F12" s="14"/>
      <c r="G12" s="37"/>
      <c r="H12" s="14"/>
      <c r="J12" s="14"/>
      <c r="K12" s="13"/>
      <c r="L12" s="14"/>
      <c r="N12" s="14"/>
      <c r="O12" s="37"/>
      <c r="P12" s="14"/>
    </row>
    <row r="13" spans="1:16" ht="44.45" customHeight="1" x14ac:dyDescent="0.25">
      <c r="A13" s="62" t="s">
        <v>37</v>
      </c>
      <c r="B13" s="63"/>
      <c r="C13" s="63"/>
      <c r="D13" s="63"/>
      <c r="E13" s="28"/>
      <c r="F13" s="29"/>
      <c r="G13" s="32"/>
      <c r="H13" s="29"/>
      <c r="I13" s="45" t="s">
        <v>35</v>
      </c>
      <c r="J13" s="29"/>
      <c r="K13" s="28"/>
      <c r="L13" s="29"/>
      <c r="M13" s="45"/>
      <c r="N13" s="29"/>
      <c r="O13" s="45" t="s">
        <v>35</v>
      </c>
      <c r="P13" s="29"/>
    </row>
    <row r="14" spans="1:16" s="2" customFormat="1" ht="36" customHeight="1" x14ac:dyDescent="0.25">
      <c r="A14" s="3" t="s">
        <v>5</v>
      </c>
      <c r="B14" s="4" t="s">
        <v>8</v>
      </c>
      <c r="C14" s="4" t="s">
        <v>4</v>
      </c>
      <c r="D14" s="4" t="s">
        <v>0</v>
      </c>
      <c r="E14" s="4" t="s">
        <v>1</v>
      </c>
      <c r="F14" s="4" t="s">
        <v>3</v>
      </c>
      <c r="G14" s="33" t="s">
        <v>1</v>
      </c>
      <c r="H14" s="4" t="s">
        <v>3</v>
      </c>
      <c r="I14" s="33" t="s">
        <v>1</v>
      </c>
      <c r="J14" s="4" t="s">
        <v>3</v>
      </c>
      <c r="K14" s="4" t="s">
        <v>1</v>
      </c>
      <c r="L14" s="4" t="s">
        <v>3</v>
      </c>
      <c r="M14" s="33" t="s">
        <v>1</v>
      </c>
      <c r="N14" s="4" t="s">
        <v>3</v>
      </c>
      <c r="O14" s="33" t="s">
        <v>1</v>
      </c>
      <c r="P14" s="4" t="s">
        <v>3</v>
      </c>
    </row>
    <row r="15" spans="1:16" ht="22.5" customHeight="1" x14ac:dyDescent="0.25">
      <c r="A15" s="5" t="s">
        <v>24</v>
      </c>
      <c r="B15" s="6" t="s">
        <v>6</v>
      </c>
      <c r="C15" s="7">
        <v>25</v>
      </c>
      <c r="D15" s="8" t="s">
        <v>22</v>
      </c>
      <c r="E15" s="27">
        <v>840</v>
      </c>
      <c r="F15" s="10">
        <f>E15*$C15</f>
        <v>21000</v>
      </c>
      <c r="G15" s="27">
        <v>600</v>
      </c>
      <c r="H15" s="10">
        <f>G15*$C15</f>
        <v>15000</v>
      </c>
      <c r="I15" s="49">
        <v>955.04</v>
      </c>
      <c r="J15" s="10">
        <f>I15*$C15</f>
        <v>23876</v>
      </c>
      <c r="K15" s="9"/>
      <c r="L15" s="10">
        <f>K15*$C15</f>
        <v>0</v>
      </c>
      <c r="M15" s="50" t="s">
        <v>46</v>
      </c>
      <c r="N15" s="50" t="s">
        <v>46</v>
      </c>
      <c r="O15" s="27">
        <v>665</v>
      </c>
      <c r="P15" s="10">
        <f>O15*$C15</f>
        <v>16625</v>
      </c>
    </row>
    <row r="16" spans="1:16" ht="22.5" customHeight="1" x14ac:dyDescent="0.25">
      <c r="A16" s="5" t="s">
        <v>25</v>
      </c>
      <c r="B16" s="6" t="s">
        <v>10</v>
      </c>
      <c r="C16" s="7">
        <v>25</v>
      </c>
      <c r="D16" s="8" t="s">
        <v>22</v>
      </c>
      <c r="E16" s="27">
        <v>850</v>
      </c>
      <c r="F16" s="10">
        <f t="shared" ref="F16:H18" si="9">E16*$C16</f>
        <v>21250</v>
      </c>
      <c r="G16" s="27">
        <v>600</v>
      </c>
      <c r="H16" s="10">
        <f t="shared" si="9"/>
        <v>15000</v>
      </c>
      <c r="I16" s="49">
        <v>955.04</v>
      </c>
      <c r="J16" s="10">
        <f t="shared" ref="J16:J18" si="10">I16*$C16</f>
        <v>23876</v>
      </c>
      <c r="K16" s="9"/>
      <c r="L16" s="10">
        <f t="shared" ref="L16" si="11">K16*$C16</f>
        <v>0</v>
      </c>
      <c r="M16" s="50" t="s">
        <v>46</v>
      </c>
      <c r="N16" s="50" t="s">
        <v>46</v>
      </c>
      <c r="O16" s="27">
        <v>610</v>
      </c>
      <c r="P16" s="10">
        <f t="shared" ref="P16" si="12">O16*$C16</f>
        <v>15250</v>
      </c>
    </row>
    <row r="17" spans="1:16" ht="22.5" customHeight="1" x14ac:dyDescent="0.25">
      <c r="A17" s="5" t="s">
        <v>27</v>
      </c>
      <c r="B17" s="6" t="s">
        <v>7</v>
      </c>
      <c r="C17" s="7">
        <v>25</v>
      </c>
      <c r="D17" s="8" t="s">
        <v>22</v>
      </c>
      <c r="E17" s="27">
        <v>892</v>
      </c>
      <c r="F17" s="10">
        <f t="shared" si="9"/>
        <v>22300</v>
      </c>
      <c r="G17" s="50" t="s">
        <v>46</v>
      </c>
      <c r="H17" s="50" t="s">
        <v>46</v>
      </c>
      <c r="I17" s="49">
        <v>955.04</v>
      </c>
      <c r="J17" s="10">
        <f t="shared" si="10"/>
        <v>23876</v>
      </c>
      <c r="K17" s="9"/>
      <c r="L17" s="10">
        <f t="shared" ref="L17" si="13">K17*$C17</f>
        <v>0</v>
      </c>
      <c r="M17" s="50" t="s">
        <v>46</v>
      </c>
      <c r="N17" s="50" t="s">
        <v>46</v>
      </c>
      <c r="O17" s="27">
        <v>665</v>
      </c>
      <c r="P17" s="10">
        <f t="shared" ref="P17" si="14">O17*$C17</f>
        <v>16625</v>
      </c>
    </row>
    <row r="18" spans="1:16" ht="22.5" customHeight="1" x14ac:dyDescent="0.25">
      <c r="A18" s="5" t="s">
        <v>26</v>
      </c>
      <c r="B18" s="6" t="s">
        <v>9</v>
      </c>
      <c r="C18" s="7">
        <v>25</v>
      </c>
      <c r="D18" s="8" t="s">
        <v>22</v>
      </c>
      <c r="E18" s="27">
        <v>868</v>
      </c>
      <c r="F18" s="10">
        <f t="shared" si="9"/>
        <v>21700</v>
      </c>
      <c r="G18" s="50" t="s">
        <v>46</v>
      </c>
      <c r="H18" s="50" t="s">
        <v>46</v>
      </c>
      <c r="I18" s="49">
        <v>955.04</v>
      </c>
      <c r="J18" s="10">
        <f t="shared" si="10"/>
        <v>23876</v>
      </c>
      <c r="K18" s="9"/>
      <c r="L18" s="10">
        <f t="shared" ref="L18" si="15">K18*$C18</f>
        <v>0</v>
      </c>
      <c r="M18" s="50" t="s">
        <v>46</v>
      </c>
      <c r="N18" s="50" t="s">
        <v>46</v>
      </c>
      <c r="O18" s="27">
        <v>610</v>
      </c>
      <c r="P18" s="10">
        <f t="shared" ref="P18" si="16">O18*$C18</f>
        <v>15250</v>
      </c>
    </row>
    <row r="19" spans="1:16" ht="22.5" customHeight="1" x14ac:dyDescent="0.25">
      <c r="A19" s="59" t="s">
        <v>30</v>
      </c>
      <c r="B19" s="60"/>
      <c r="C19" s="60"/>
      <c r="D19" s="60"/>
      <c r="E19" s="61"/>
      <c r="F19" s="11">
        <f>SUM(F15:F18)</f>
        <v>86250</v>
      </c>
      <c r="G19" s="37"/>
      <c r="H19" s="11">
        <f>SUM(H15:H18)</f>
        <v>30000</v>
      </c>
      <c r="J19" s="11">
        <f>SUM(J15:J18)</f>
        <v>95504</v>
      </c>
      <c r="L19" s="11">
        <f>SUM(L15:L18)</f>
        <v>0</v>
      </c>
      <c r="N19" s="11">
        <f>SUM(N15:N18)</f>
        <v>0</v>
      </c>
      <c r="O19" s="37"/>
      <c r="P19" s="11">
        <f>SUM(P15:P18)</f>
        <v>63750</v>
      </c>
    </row>
    <row r="20" spans="1:16" ht="22.5" customHeight="1" x14ac:dyDescent="0.25">
      <c r="A20" s="15"/>
      <c r="B20" s="16"/>
      <c r="C20" s="16"/>
      <c r="D20" s="16"/>
      <c r="E20" s="16"/>
      <c r="F20" s="14"/>
      <c r="G20" s="37"/>
      <c r="H20" s="14"/>
      <c r="J20" s="14"/>
      <c r="K20" s="16"/>
      <c r="L20" s="14"/>
      <c r="N20" s="14"/>
      <c r="O20" s="37"/>
      <c r="P20" s="14"/>
    </row>
    <row r="21" spans="1:16" s="2" customFormat="1" ht="44.45" customHeight="1" x14ac:dyDescent="0.25">
      <c r="A21" s="62" t="s">
        <v>31</v>
      </c>
      <c r="B21" s="63"/>
      <c r="C21" s="63"/>
      <c r="D21" s="63"/>
      <c r="E21" s="28"/>
      <c r="F21" s="29"/>
      <c r="G21" s="32"/>
      <c r="H21" s="29"/>
      <c r="I21" s="45" t="s">
        <v>35</v>
      </c>
      <c r="J21" s="29"/>
      <c r="K21" s="28"/>
      <c r="L21" s="29"/>
      <c r="M21" s="45"/>
      <c r="N21" s="29"/>
      <c r="O21" s="45" t="s">
        <v>35</v>
      </c>
      <c r="P21" s="29"/>
    </row>
    <row r="22" spans="1:16" s="2" customFormat="1" ht="36" customHeight="1" x14ac:dyDescent="0.25">
      <c r="A22" s="3" t="s">
        <v>5</v>
      </c>
      <c r="B22" s="4" t="s">
        <v>8</v>
      </c>
      <c r="C22" s="4" t="s">
        <v>4</v>
      </c>
      <c r="D22" s="4" t="s">
        <v>0</v>
      </c>
      <c r="E22" s="4" t="s">
        <v>1</v>
      </c>
      <c r="F22" s="4" t="s">
        <v>3</v>
      </c>
      <c r="G22" s="33" t="s">
        <v>1</v>
      </c>
      <c r="H22" s="4" t="s">
        <v>3</v>
      </c>
      <c r="I22" s="33" t="s">
        <v>1</v>
      </c>
      <c r="J22" s="4" t="s">
        <v>3</v>
      </c>
      <c r="K22" s="4" t="s">
        <v>1</v>
      </c>
      <c r="L22" s="4" t="s">
        <v>3</v>
      </c>
      <c r="M22" s="33" t="s">
        <v>1</v>
      </c>
      <c r="N22" s="4" t="s">
        <v>3</v>
      </c>
      <c r="O22" s="33" t="s">
        <v>1</v>
      </c>
      <c r="P22" s="4" t="s">
        <v>3</v>
      </c>
    </row>
    <row r="23" spans="1:16" ht="22.5" customHeight="1" x14ac:dyDescent="0.25">
      <c r="A23" s="17" t="s">
        <v>18</v>
      </c>
      <c r="B23" s="6" t="s">
        <v>6</v>
      </c>
      <c r="C23" s="7">
        <v>50</v>
      </c>
      <c r="D23" s="8" t="s">
        <v>22</v>
      </c>
      <c r="E23" s="27">
        <v>998</v>
      </c>
      <c r="F23" s="10">
        <f>E23*$C23</f>
        <v>49900</v>
      </c>
      <c r="G23" s="27">
        <v>850</v>
      </c>
      <c r="H23" s="10">
        <f>G23*$C23</f>
        <v>42500</v>
      </c>
      <c r="I23" s="49">
        <v>1167.27</v>
      </c>
      <c r="J23" s="10">
        <f>I23*$C23</f>
        <v>58363.5</v>
      </c>
      <c r="K23" s="9"/>
      <c r="L23" s="10">
        <f>K23*$C23</f>
        <v>0</v>
      </c>
      <c r="M23" s="50" t="s">
        <v>46</v>
      </c>
      <c r="N23" s="50" t="s">
        <v>46</v>
      </c>
      <c r="O23" s="27">
        <v>1145</v>
      </c>
      <c r="P23" s="10">
        <f>O23*$C23</f>
        <v>57250</v>
      </c>
    </row>
    <row r="24" spans="1:16" ht="22.5" customHeight="1" x14ac:dyDescent="0.25">
      <c r="A24" s="17" t="s">
        <v>19</v>
      </c>
      <c r="B24" s="6" t="s">
        <v>10</v>
      </c>
      <c r="C24" s="7">
        <v>50</v>
      </c>
      <c r="D24" s="8" t="s">
        <v>22</v>
      </c>
      <c r="E24" s="27">
        <v>998</v>
      </c>
      <c r="F24" s="10">
        <f t="shared" ref="F24:H26" si="17">E24*$C24</f>
        <v>49900</v>
      </c>
      <c r="G24" s="27">
        <v>850</v>
      </c>
      <c r="H24" s="10">
        <f t="shared" si="17"/>
        <v>42500</v>
      </c>
      <c r="I24" s="49">
        <v>1167.27</v>
      </c>
      <c r="J24" s="10">
        <f t="shared" ref="J24:J26" si="18">I24*$C24</f>
        <v>58363.5</v>
      </c>
      <c r="K24" s="9"/>
      <c r="L24" s="10">
        <f t="shared" ref="L24" si="19">K24*$C24</f>
        <v>0</v>
      </c>
      <c r="M24" s="50" t="s">
        <v>46</v>
      </c>
      <c r="N24" s="50" t="s">
        <v>46</v>
      </c>
      <c r="O24" s="27">
        <v>1045</v>
      </c>
      <c r="P24" s="10">
        <f t="shared" ref="P24" si="20">O24*$C24</f>
        <v>52250</v>
      </c>
    </row>
    <row r="25" spans="1:16" ht="22.5" customHeight="1" x14ac:dyDescent="0.25">
      <c r="A25" s="17" t="s">
        <v>20</v>
      </c>
      <c r="B25" s="6" t="s">
        <v>7</v>
      </c>
      <c r="C25" s="7">
        <v>50</v>
      </c>
      <c r="D25" s="8" t="s">
        <v>22</v>
      </c>
      <c r="E25" s="27">
        <v>1024</v>
      </c>
      <c r="F25" s="10">
        <f t="shared" si="17"/>
        <v>51200</v>
      </c>
      <c r="G25" s="27">
        <v>900</v>
      </c>
      <c r="H25" s="10">
        <f t="shared" si="17"/>
        <v>45000</v>
      </c>
      <c r="I25" s="49">
        <v>1167.27</v>
      </c>
      <c r="J25" s="10">
        <f t="shared" si="18"/>
        <v>58363.5</v>
      </c>
      <c r="K25" s="9"/>
      <c r="L25" s="10">
        <f t="shared" ref="L25" si="21">K25*$C25</f>
        <v>0</v>
      </c>
      <c r="M25" s="50" t="s">
        <v>46</v>
      </c>
      <c r="N25" s="50" t="s">
        <v>46</v>
      </c>
      <c r="O25" s="27">
        <v>1145</v>
      </c>
      <c r="P25" s="10">
        <f t="shared" ref="P25" si="22">O25*$C25</f>
        <v>57250</v>
      </c>
    </row>
    <row r="26" spans="1:16" ht="22.5" customHeight="1" x14ac:dyDescent="0.25">
      <c r="A26" s="17" t="s">
        <v>21</v>
      </c>
      <c r="B26" s="6" t="s">
        <v>9</v>
      </c>
      <c r="C26" s="7">
        <v>50</v>
      </c>
      <c r="D26" s="8" t="s">
        <v>22</v>
      </c>
      <c r="E26" s="27">
        <v>1008</v>
      </c>
      <c r="F26" s="10">
        <f t="shared" si="17"/>
        <v>50400</v>
      </c>
      <c r="G26" s="27">
        <v>900</v>
      </c>
      <c r="H26" s="10">
        <f t="shared" si="17"/>
        <v>45000</v>
      </c>
      <c r="I26" s="49">
        <v>1167.27</v>
      </c>
      <c r="J26" s="10">
        <f t="shared" si="18"/>
        <v>58363.5</v>
      </c>
      <c r="K26" s="9"/>
      <c r="L26" s="10">
        <f t="shared" ref="L26" si="23">K26*$C26</f>
        <v>0</v>
      </c>
      <c r="M26" s="50" t="s">
        <v>46</v>
      </c>
      <c r="N26" s="50" t="s">
        <v>46</v>
      </c>
      <c r="O26" s="27">
        <v>1045</v>
      </c>
      <c r="P26" s="10">
        <f t="shared" ref="P26" si="24">O26*$C26</f>
        <v>52250</v>
      </c>
    </row>
    <row r="27" spans="1:16" ht="22.5" customHeight="1" x14ac:dyDescent="0.25">
      <c r="A27" s="69" t="s">
        <v>23</v>
      </c>
      <c r="B27" s="70"/>
      <c r="C27" s="70"/>
      <c r="D27" s="70"/>
      <c r="E27" s="71"/>
      <c r="F27" s="11">
        <f>SUM(F23:F26)</f>
        <v>201400</v>
      </c>
      <c r="G27" s="37"/>
      <c r="H27" s="11">
        <f>SUM(H23:H26)</f>
        <v>175000</v>
      </c>
      <c r="I27" s="47"/>
      <c r="J27" s="11">
        <f>SUM(J23:J26)</f>
        <v>233454</v>
      </c>
      <c r="L27" s="11">
        <f>SUM(L23:L26)</f>
        <v>0</v>
      </c>
      <c r="N27" s="11">
        <f>SUM(N23:N26)</f>
        <v>0</v>
      </c>
      <c r="O27" s="37"/>
      <c r="P27" s="11">
        <f>SUM(P23:P26)</f>
        <v>219000</v>
      </c>
    </row>
    <row r="28" spans="1:16" ht="22.5" customHeight="1" x14ac:dyDescent="0.25">
      <c r="A28" s="18"/>
      <c r="B28" s="19"/>
      <c r="C28" s="19"/>
      <c r="D28" s="19"/>
      <c r="E28" s="19"/>
      <c r="F28" s="20"/>
      <c r="G28" s="37"/>
      <c r="H28" s="20"/>
      <c r="J28" s="21"/>
      <c r="K28" s="19"/>
      <c r="L28" s="20"/>
      <c r="N28" s="20"/>
      <c r="O28" s="37"/>
      <c r="P28" s="21"/>
    </row>
    <row r="29" spans="1:16" s="2" customFormat="1" ht="44.45" customHeight="1" x14ac:dyDescent="0.25">
      <c r="A29" s="62" t="s">
        <v>11</v>
      </c>
      <c r="B29" s="63"/>
      <c r="C29" s="63"/>
      <c r="D29" s="63"/>
      <c r="E29" s="28"/>
      <c r="F29" s="29"/>
      <c r="G29" s="32"/>
      <c r="H29" s="29"/>
      <c r="I29" s="45" t="s">
        <v>35</v>
      </c>
      <c r="J29" s="29"/>
      <c r="K29" s="28"/>
      <c r="L29" s="29"/>
      <c r="M29" s="45"/>
      <c r="N29" s="29"/>
      <c r="O29" s="45" t="s">
        <v>35</v>
      </c>
      <c r="P29" s="29"/>
    </row>
    <row r="30" spans="1:16" s="2" customFormat="1" ht="36" customHeight="1" x14ac:dyDescent="0.25">
      <c r="A30" s="3" t="s">
        <v>5</v>
      </c>
      <c r="B30" s="4" t="s">
        <v>8</v>
      </c>
      <c r="C30" s="4" t="s">
        <v>4</v>
      </c>
      <c r="D30" s="4" t="s">
        <v>0</v>
      </c>
      <c r="E30" s="4" t="s">
        <v>1</v>
      </c>
      <c r="F30" s="4" t="s">
        <v>3</v>
      </c>
      <c r="G30" s="33" t="s">
        <v>1</v>
      </c>
      <c r="H30" s="4" t="s">
        <v>3</v>
      </c>
      <c r="I30" s="33" t="s">
        <v>1</v>
      </c>
      <c r="J30" s="4" t="s">
        <v>3</v>
      </c>
      <c r="K30" s="4" t="s">
        <v>1</v>
      </c>
      <c r="L30" s="4" t="s">
        <v>3</v>
      </c>
      <c r="M30" s="33" t="s">
        <v>1</v>
      </c>
      <c r="N30" s="4" t="s">
        <v>3</v>
      </c>
      <c r="O30" s="33" t="s">
        <v>1</v>
      </c>
      <c r="P30" s="4" t="s">
        <v>3</v>
      </c>
    </row>
    <row r="31" spans="1:16" ht="22.5" customHeight="1" x14ac:dyDescent="0.25">
      <c r="A31" s="17" t="s">
        <v>12</v>
      </c>
      <c r="B31" s="6" t="s">
        <v>6</v>
      </c>
      <c r="C31" s="7">
        <v>1000</v>
      </c>
      <c r="D31" s="8" t="s">
        <v>2</v>
      </c>
      <c r="E31" s="27">
        <v>44</v>
      </c>
      <c r="F31" s="10">
        <f>E31*$C31</f>
        <v>44000</v>
      </c>
      <c r="G31" s="27">
        <v>52</v>
      </c>
      <c r="H31" s="10">
        <f>G31*$C31</f>
        <v>52000</v>
      </c>
      <c r="I31" s="49">
        <v>106.12</v>
      </c>
      <c r="J31" s="10">
        <f>I31*$C31</f>
        <v>106120</v>
      </c>
      <c r="K31" s="9"/>
      <c r="L31" s="10">
        <f>K31*$C31</f>
        <v>0</v>
      </c>
      <c r="M31" s="27">
        <v>87</v>
      </c>
      <c r="N31" s="10">
        <f>M31*$C31</f>
        <v>87000</v>
      </c>
      <c r="O31" s="27">
        <v>85</v>
      </c>
      <c r="P31" s="10">
        <f>O31*$C31</f>
        <v>85000</v>
      </c>
    </row>
    <row r="32" spans="1:16" ht="22.5" customHeight="1" x14ac:dyDescent="0.25">
      <c r="A32" s="17" t="s">
        <v>13</v>
      </c>
      <c r="B32" s="6" t="s">
        <v>10</v>
      </c>
      <c r="C32" s="7">
        <v>1000</v>
      </c>
      <c r="D32" s="8" t="s">
        <v>2</v>
      </c>
      <c r="E32" s="27">
        <v>42</v>
      </c>
      <c r="F32" s="10">
        <f t="shared" ref="F32" si="25">E32*$C32</f>
        <v>42000</v>
      </c>
      <c r="G32" s="27">
        <v>52</v>
      </c>
      <c r="H32" s="10">
        <f t="shared" ref="H32" si="26">G32*$C32</f>
        <v>52000</v>
      </c>
      <c r="I32" s="49">
        <v>106.12</v>
      </c>
      <c r="J32" s="10">
        <f t="shared" ref="J32:J34" si="27">I32*$C32</f>
        <v>106120</v>
      </c>
      <c r="K32" s="9"/>
      <c r="L32" s="10">
        <f t="shared" ref="L32" si="28">K32*$C32</f>
        <v>0</v>
      </c>
      <c r="M32" s="27">
        <v>87</v>
      </c>
      <c r="N32" s="10">
        <f t="shared" ref="N32:N34" si="29">M32*$C32</f>
        <v>87000</v>
      </c>
      <c r="O32" s="27">
        <v>85</v>
      </c>
      <c r="P32" s="10">
        <f t="shared" ref="P32" si="30">O32*$C32</f>
        <v>85000</v>
      </c>
    </row>
    <row r="33" spans="1:16" ht="22.5" customHeight="1" x14ac:dyDescent="0.25">
      <c r="A33" s="17" t="s">
        <v>14</v>
      </c>
      <c r="B33" s="6" t="s">
        <v>7</v>
      </c>
      <c r="C33" s="7">
        <v>1000</v>
      </c>
      <c r="D33" s="8" t="s">
        <v>2</v>
      </c>
      <c r="E33" s="27">
        <v>46</v>
      </c>
      <c r="F33" s="10">
        <f t="shared" ref="F33" si="31">E33*$C33</f>
        <v>46000</v>
      </c>
      <c r="G33" s="27">
        <v>52</v>
      </c>
      <c r="H33" s="10">
        <f t="shared" ref="H33" si="32">G33*$C33</f>
        <v>52000</v>
      </c>
      <c r="I33" s="49">
        <v>106.12</v>
      </c>
      <c r="J33" s="10">
        <f t="shared" si="27"/>
        <v>106120</v>
      </c>
      <c r="K33" s="49">
        <v>78</v>
      </c>
      <c r="L33" s="10">
        <f t="shared" ref="L33" si="33">K33*$C33</f>
        <v>78000</v>
      </c>
      <c r="M33" s="27">
        <v>87</v>
      </c>
      <c r="N33" s="10">
        <f t="shared" si="29"/>
        <v>87000</v>
      </c>
      <c r="O33" s="27">
        <v>85</v>
      </c>
      <c r="P33" s="10">
        <f t="shared" ref="P33" si="34">O33*$C33</f>
        <v>85000</v>
      </c>
    </row>
    <row r="34" spans="1:16" ht="22.5" customHeight="1" x14ac:dyDescent="0.25">
      <c r="A34" s="17" t="s">
        <v>15</v>
      </c>
      <c r="B34" s="6" t="s">
        <v>9</v>
      </c>
      <c r="C34" s="7">
        <v>1000</v>
      </c>
      <c r="D34" s="8" t="s">
        <v>2</v>
      </c>
      <c r="E34" s="27">
        <v>44</v>
      </c>
      <c r="F34" s="10">
        <f t="shared" ref="F34" si="35">E34*$C34</f>
        <v>44000</v>
      </c>
      <c r="G34" s="27">
        <v>52</v>
      </c>
      <c r="H34" s="10">
        <f t="shared" ref="H34" si="36">G34*$C34</f>
        <v>52000</v>
      </c>
      <c r="I34" s="49">
        <v>106.12</v>
      </c>
      <c r="J34" s="10">
        <f t="shared" si="27"/>
        <v>106120</v>
      </c>
      <c r="K34" s="9"/>
      <c r="L34" s="10">
        <f t="shared" ref="L34" si="37">K34*$C34</f>
        <v>0</v>
      </c>
      <c r="M34" s="27">
        <v>81</v>
      </c>
      <c r="N34" s="10">
        <f t="shared" si="29"/>
        <v>81000</v>
      </c>
      <c r="O34" s="27">
        <v>85</v>
      </c>
      <c r="P34" s="10">
        <f t="shared" ref="P34" si="38">O34*$C34</f>
        <v>85000</v>
      </c>
    </row>
    <row r="35" spans="1:16" ht="22.5" customHeight="1" x14ac:dyDescent="0.25">
      <c r="A35" s="59" t="s">
        <v>17</v>
      </c>
      <c r="B35" s="60"/>
      <c r="C35" s="60"/>
      <c r="D35" s="60"/>
      <c r="E35" s="61"/>
      <c r="F35" s="11">
        <f>SUM(F31:F34)</f>
        <v>176000</v>
      </c>
      <c r="G35" s="37"/>
      <c r="H35" s="11">
        <f>SUM(H31:H34)</f>
        <v>208000</v>
      </c>
      <c r="I35" s="47"/>
      <c r="J35" s="11">
        <f>SUM(J31:J34)</f>
        <v>424480</v>
      </c>
      <c r="L35" s="11">
        <f>SUM(L31:L34)</f>
        <v>78000</v>
      </c>
      <c r="N35" s="11">
        <f>SUM(N31:N34)</f>
        <v>342000</v>
      </c>
      <c r="O35" s="37"/>
      <c r="P35" s="11">
        <f>SUM(P31:P34)</f>
        <v>340000</v>
      </c>
    </row>
    <row r="36" spans="1:16" ht="22.5" customHeight="1" x14ac:dyDescent="0.25">
      <c r="A36" s="18"/>
      <c r="B36" s="19"/>
      <c r="C36" s="19"/>
      <c r="D36" s="19"/>
      <c r="E36" s="19"/>
      <c r="F36" s="20"/>
      <c r="G36" s="37"/>
      <c r="H36" s="20"/>
      <c r="J36" s="21"/>
      <c r="K36" s="19"/>
      <c r="L36" s="20"/>
      <c r="N36" s="20"/>
      <c r="O36" s="37"/>
      <c r="P36" s="21"/>
    </row>
    <row r="37" spans="1:16" s="2" customFormat="1" ht="44.45" customHeight="1" x14ac:dyDescent="0.25">
      <c r="A37" s="62" t="s">
        <v>28</v>
      </c>
      <c r="B37" s="63"/>
      <c r="C37" s="63"/>
      <c r="D37" s="63"/>
      <c r="E37" s="28"/>
      <c r="F37" s="29"/>
      <c r="G37" s="32"/>
      <c r="H37" s="29"/>
      <c r="I37" s="45" t="s">
        <v>35</v>
      </c>
      <c r="J37" s="29"/>
      <c r="K37" s="28"/>
      <c r="L37" s="29"/>
      <c r="M37" s="45"/>
      <c r="N37" s="29"/>
      <c r="O37" s="45" t="s">
        <v>35</v>
      </c>
      <c r="P37" s="29"/>
    </row>
    <row r="38" spans="1:16" s="2" customFormat="1" ht="36" customHeight="1" x14ac:dyDescent="0.25">
      <c r="A38" s="3" t="s">
        <v>5</v>
      </c>
      <c r="B38" s="4" t="s">
        <v>8</v>
      </c>
      <c r="C38" s="4" t="s">
        <v>4</v>
      </c>
      <c r="D38" s="4" t="s">
        <v>0</v>
      </c>
      <c r="E38" s="4" t="s">
        <v>1</v>
      </c>
      <c r="F38" s="4" t="s">
        <v>3</v>
      </c>
      <c r="G38" s="33" t="s">
        <v>1</v>
      </c>
      <c r="H38" s="4" t="s">
        <v>3</v>
      </c>
      <c r="I38" s="33" t="s">
        <v>1</v>
      </c>
      <c r="J38" s="4" t="s">
        <v>3</v>
      </c>
      <c r="K38" s="4" t="s">
        <v>1</v>
      </c>
      <c r="L38" s="4" t="s">
        <v>3</v>
      </c>
      <c r="M38" s="33" t="s">
        <v>1</v>
      </c>
      <c r="N38" s="4" t="s">
        <v>3</v>
      </c>
      <c r="O38" s="33" t="s">
        <v>1</v>
      </c>
      <c r="P38" s="4" t="s">
        <v>3</v>
      </c>
    </row>
    <row r="39" spans="1:16" ht="22.5" customHeight="1" x14ac:dyDescent="0.25">
      <c r="A39" s="17" t="s">
        <v>12</v>
      </c>
      <c r="B39" s="6" t="s">
        <v>6</v>
      </c>
      <c r="C39" s="7">
        <v>15</v>
      </c>
      <c r="D39" s="8" t="s">
        <v>22</v>
      </c>
      <c r="E39" s="27">
        <v>1580</v>
      </c>
      <c r="F39" s="10">
        <f>E39*$C39</f>
        <v>23700</v>
      </c>
      <c r="G39" s="50" t="s">
        <v>46</v>
      </c>
      <c r="H39" s="50" t="s">
        <v>46</v>
      </c>
      <c r="I39" s="49">
        <v>3395.69</v>
      </c>
      <c r="J39" s="10">
        <f>I39*$C39</f>
        <v>50935.35</v>
      </c>
      <c r="K39" s="9"/>
      <c r="L39" s="10">
        <f>K39*$C39</f>
        <v>0</v>
      </c>
      <c r="M39" s="50" t="s">
        <v>46</v>
      </c>
      <c r="N39" s="50" t="s">
        <v>46</v>
      </c>
      <c r="O39" s="27">
        <v>1700</v>
      </c>
      <c r="P39" s="10">
        <f>O39*$C39</f>
        <v>25500</v>
      </c>
    </row>
    <row r="40" spans="1:16" ht="22.5" customHeight="1" x14ac:dyDescent="0.25">
      <c r="A40" s="17" t="s">
        <v>13</v>
      </c>
      <c r="B40" s="6" t="s">
        <v>10</v>
      </c>
      <c r="C40" s="7">
        <v>15</v>
      </c>
      <c r="D40" s="8" t="s">
        <v>22</v>
      </c>
      <c r="E40" s="27">
        <v>1580</v>
      </c>
      <c r="F40" s="10">
        <f t="shared" ref="F40" si="39">E40*$C40</f>
        <v>23700</v>
      </c>
      <c r="G40" s="50" t="s">
        <v>46</v>
      </c>
      <c r="H40" s="50" t="s">
        <v>46</v>
      </c>
      <c r="I40" s="49">
        <v>3395.69</v>
      </c>
      <c r="J40" s="10">
        <f t="shared" ref="J40:J42" si="40">I40*$C40</f>
        <v>50935.35</v>
      </c>
      <c r="K40" s="9"/>
      <c r="L40" s="10">
        <f t="shared" ref="L40" si="41">K40*$C40</f>
        <v>0</v>
      </c>
      <c r="M40" s="50" t="s">
        <v>46</v>
      </c>
      <c r="N40" s="50" t="s">
        <v>46</v>
      </c>
      <c r="O40" s="27">
        <v>1700</v>
      </c>
      <c r="P40" s="10">
        <f t="shared" ref="P40" si="42">O40*$C40</f>
        <v>25500</v>
      </c>
    </row>
    <row r="41" spans="1:16" ht="22.5" customHeight="1" x14ac:dyDescent="0.25">
      <c r="A41" s="17" t="s">
        <v>14</v>
      </c>
      <c r="B41" s="6" t="s">
        <v>7</v>
      </c>
      <c r="C41" s="7">
        <v>15</v>
      </c>
      <c r="D41" s="8" t="s">
        <v>22</v>
      </c>
      <c r="E41" s="27">
        <v>1944</v>
      </c>
      <c r="F41" s="10">
        <f t="shared" ref="F41" si="43">E41*$C41</f>
        <v>29160</v>
      </c>
      <c r="G41" s="50" t="s">
        <v>46</v>
      </c>
      <c r="H41" s="50" t="s">
        <v>46</v>
      </c>
      <c r="I41" s="49">
        <v>3395.69</v>
      </c>
      <c r="J41" s="10">
        <f t="shared" si="40"/>
        <v>50935.35</v>
      </c>
      <c r="K41" s="9"/>
      <c r="L41" s="10">
        <f t="shared" ref="L41" si="44">K41*$C41</f>
        <v>0</v>
      </c>
      <c r="M41" s="50" t="s">
        <v>46</v>
      </c>
      <c r="N41" s="50" t="s">
        <v>46</v>
      </c>
      <c r="O41" s="27">
        <v>1700</v>
      </c>
      <c r="P41" s="10">
        <f t="shared" ref="P41" si="45">O41*$C41</f>
        <v>25500</v>
      </c>
    </row>
    <row r="42" spans="1:16" ht="22.5" customHeight="1" x14ac:dyDescent="0.25">
      <c r="A42" s="17" t="s">
        <v>15</v>
      </c>
      <c r="B42" s="6" t="s">
        <v>9</v>
      </c>
      <c r="C42" s="7">
        <v>15</v>
      </c>
      <c r="D42" s="8" t="s">
        <v>22</v>
      </c>
      <c r="E42" s="27">
        <v>1838</v>
      </c>
      <c r="F42" s="10">
        <f t="shared" ref="F42" si="46">E42*$C42</f>
        <v>27570</v>
      </c>
      <c r="G42" s="50" t="s">
        <v>46</v>
      </c>
      <c r="H42" s="50" t="s">
        <v>46</v>
      </c>
      <c r="I42" s="49">
        <v>3395.69</v>
      </c>
      <c r="J42" s="10">
        <f t="shared" si="40"/>
        <v>50935.35</v>
      </c>
      <c r="K42" s="9"/>
      <c r="L42" s="10">
        <f t="shared" ref="L42" si="47">K42*$C42</f>
        <v>0</v>
      </c>
      <c r="M42" s="50" t="s">
        <v>46</v>
      </c>
      <c r="N42" s="50" t="s">
        <v>46</v>
      </c>
      <c r="O42" s="27">
        <v>1700</v>
      </c>
      <c r="P42" s="10">
        <f t="shared" ref="P42" si="48">O42*$C42</f>
        <v>25500</v>
      </c>
    </row>
    <row r="43" spans="1:16" ht="22.5" customHeight="1" x14ac:dyDescent="0.25">
      <c r="A43" s="59" t="s">
        <v>29</v>
      </c>
      <c r="B43" s="60"/>
      <c r="C43" s="60"/>
      <c r="D43" s="60"/>
      <c r="E43" s="61"/>
      <c r="F43" s="11">
        <f>SUM(F39:F42)</f>
        <v>104130</v>
      </c>
      <c r="H43" s="11">
        <f>SUM(H39:H42)</f>
        <v>0</v>
      </c>
      <c r="J43" s="11">
        <f>SUM(J39:J42)</f>
        <v>203741.4</v>
      </c>
      <c r="L43" s="11">
        <f>SUM(L39:L42)</f>
        <v>0</v>
      </c>
      <c r="N43" s="11">
        <f>SUM(N39:N42)</f>
        <v>0</v>
      </c>
      <c r="P43" s="11">
        <f>SUM(P39:P42)</f>
        <v>102000</v>
      </c>
    </row>
    <row r="44" spans="1:16" ht="22.5" customHeight="1" x14ac:dyDescent="0.25">
      <c r="A44" s="1"/>
    </row>
    <row r="45" spans="1:16" ht="22.5" customHeight="1" x14ac:dyDescent="0.25">
      <c r="A45" s="66" t="s">
        <v>32</v>
      </c>
      <c r="B45" s="67"/>
      <c r="C45" s="67"/>
      <c r="D45" s="67"/>
      <c r="E45" s="68"/>
      <c r="F45" s="22">
        <f>F43+F35+F27+F19+F11</f>
        <v>877780</v>
      </c>
      <c r="G45" s="23"/>
      <c r="H45" s="22">
        <f>H43+H35+H27+H19+H11</f>
        <v>659000</v>
      </c>
      <c r="I45" s="48"/>
      <c r="J45" s="22">
        <f>J43+J35+J27+J19+J11</f>
        <v>1381659.4</v>
      </c>
      <c r="L45" s="22">
        <f>L43+L35+L27+L19+L11</f>
        <v>164000</v>
      </c>
      <c r="M45" s="48"/>
      <c r="N45" s="22">
        <f>N43+N35+N27+N19+N11</f>
        <v>526000</v>
      </c>
      <c r="O45" s="23"/>
      <c r="P45" s="22">
        <f>P43+P35+P27+P19+P11</f>
        <v>1117750</v>
      </c>
    </row>
  </sheetData>
  <mergeCells count="17">
    <mergeCell ref="K5:L5"/>
    <mergeCell ref="M5:N5"/>
    <mergeCell ref="O5:P5"/>
    <mergeCell ref="A19:E19"/>
    <mergeCell ref="A21:D21"/>
    <mergeCell ref="A5:D5"/>
    <mergeCell ref="E5:F5"/>
    <mergeCell ref="A35:E35"/>
    <mergeCell ref="A45:E45"/>
    <mergeCell ref="A37:D37"/>
    <mergeCell ref="A43:E43"/>
    <mergeCell ref="A29:D29"/>
    <mergeCell ref="A27:E27"/>
    <mergeCell ref="A11:E11"/>
    <mergeCell ref="A13:D13"/>
    <mergeCell ref="G5:H5"/>
    <mergeCell ref="I5:J5"/>
  </mergeCells>
  <phoneticPr fontId="2" type="noConversion"/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1</vt:lpstr>
      <vt:lpstr>Year 2</vt:lpstr>
      <vt:lpstr>Year 3</vt:lpstr>
      <vt:lpstr>'Year 1'!Print_Titles</vt:lpstr>
      <vt:lpstr>'Year 2'!Print_Titles</vt:lpstr>
      <vt:lpstr>'Year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Roberts</dc:creator>
  <cp:lastModifiedBy>Linda Thompson</cp:lastModifiedBy>
  <cp:lastPrinted>2025-01-15T22:24:25Z</cp:lastPrinted>
  <dcterms:created xsi:type="dcterms:W3CDTF">2024-01-23T19:10:12Z</dcterms:created>
  <dcterms:modified xsi:type="dcterms:W3CDTF">2025-02-10T18:09:06Z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2024-01-23T19:24:17Z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faea2a6d-19b5-4a3c-bc01-32176b1cd141</vt:lpwstr>
  </property>
  <property fmtid="{D5CDD505-2E9C-101B-9397-08002B2CF9AE}" pid="8" name="MSIP_Label_defa4170-0d19-0005-0004-bc88714345d2_ContentBits">
    <vt:lpwstr>0</vt:lpwstr>
  </property>
</Properties>
</file>